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tables/table3.xml" ContentType="application/vnd.openxmlformats-officedocument.spreadsheetml.table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ables/table4.xml" ContentType="application/vnd.openxmlformats-officedocument.spreadsheetml.table+xml"/>
  <Override PartName="/xl/worksheets/sheet10.xml" ContentType="application/vnd.openxmlformats-officedocument.spreadsheetml.worksheet+xml"/>
  <Override PartName="/xl/tables/table5.xml" ContentType="application/vnd.openxmlformats-officedocument.spreadsheetml.table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drawings/drawing2.xml" ContentType="application/vnd.openxmlformats-officedocument.drawing+xml"/>
  <Override PartName="/xl/drawings/charts/chart3.xml" ContentType="application/vnd.openxmlformats-officedocument.drawingml.char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b2f90209049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70bb5cf0b2834d02"/>
    <x:sheet xmlns:r="http://schemas.openxmlformats.org/officeDocument/2006/relationships" name="Anleitung" sheetId="2" r:id="R93958c64102e4e43"/>
    <x:sheet xmlns:r="http://schemas.openxmlformats.org/officeDocument/2006/relationships" name="Monatsstatistik" sheetId="3" r:id="R82d81f7c27d9482b"/>
    <x:sheet xmlns:r="http://schemas.openxmlformats.org/officeDocument/2006/relationships" name="Aktivitaeten" sheetId="4" r:id="R4b9c4b06eb5f48c4"/>
    <x:sheet xmlns:r="http://schemas.openxmlformats.org/officeDocument/2006/relationships" name="Termine" sheetId="5" r:id="R3f1a7f88870a4bb5"/>
    <x:sheet xmlns:r="http://schemas.openxmlformats.org/officeDocument/2006/relationships" name="Feedback" sheetId="6" r:id="R40f6f21984184e6d"/>
    <x:sheet xmlns:r="http://schemas.openxmlformats.org/officeDocument/2006/relationships" name="Interessenbestand" sheetId="7" r:id="R1101cc6fb77b4aac"/>
    <x:sheet xmlns:r="http://schemas.openxmlformats.org/officeDocument/2006/relationships" name="Jahreskalender" sheetId="8" r:id="R7b579e3794184e8d"/>
    <x:sheet xmlns:r="http://schemas.openxmlformats.org/officeDocument/2006/relationships" name="Hausplan" sheetId="9" r:id="R334fa6c2aa7c4c83"/>
    <x:sheet xmlns:r="http://schemas.openxmlformats.org/officeDocument/2006/relationships" name="Budget" sheetId="10" r:id="Re17370ee3e1a473f"/>
    <x:sheet xmlns:r="http://schemas.openxmlformats.org/officeDocument/2006/relationships" name="Bereichsstatistik" sheetId="11" r:id="R07d355072d514ca3"/>
    <x:sheet xmlns:r="http://schemas.openxmlformats.org/officeDocument/2006/relationships" name="Listen" sheetId="12" r:id="Ra3bdb9e197234c2d"/>
    <x:sheet xmlns:r="http://schemas.openxmlformats.org/officeDocument/2006/relationships" name="Kostenstatistik" sheetId="13" r:id="Rf4c6f453c0e94b1d"/>
    <x:sheet xmlns:r="http://schemas.openxmlformats.org/officeDocument/2006/relationships" name="Stationsmatrix" sheetId="14" r:id="R8f54776d05294b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"/>
    <x:numFmt numFmtId="201" formatCode="#,##0.00 &quot;€&quot;"/>
    <x:numFmt numFmtId="202" formatCode="dd.mm.yyyy"/>
    <x:numFmt numFmtId="203" formatCode="0.00"/>
  </x:numFmts>
  <x:fonts count="16">
    <x:font>
      <x:sz val="11"/>
      <x:name val="Carlito"/>
    </x:font>
    <x:font>
      <x:b/>
      <x:sz val="18"/>
      <x:color rgb="FFFFFFFF"/>
      <x:name val="Carlito"/>
    </x:font>
    <x:font>
      <x:sz val="10"/>
      <x:color rgb="FF52677A"/>
      <x:name val="Carlito"/>
    </x:font>
    <x:font>
      <x:b/>
      <x:sz val="11"/>
      <x:color rgb="FFFFFFFF"/>
      <x:name val="Carlito"/>
    </x:font>
    <x:font>
      <x:b/>
      <x:sz val="20"/>
      <x:color rgb="FFFFFFFF"/>
      <x:name val="Carlito"/>
    </x:font>
    <x:font>
      <x:b/>
      <x:sz val="17"/>
      <x:color rgb="FF15344A"/>
      <x:name val="Carlito"/>
    </x:font>
    <x:font>
      <x:sz val="11"/>
      <x:color rgb="FFFFFFFF"/>
      <x:name val="Carlito"/>
    </x:font>
    <x:font>
      <x:sz val="10"/>
      <x:color rgb="FF536B70"/>
      <x:name val="Carlito"/>
    </x:font>
    <x:font>
      <x:b/>
      <x:sz val="11"/>
      <x:color rgb="FF193E43"/>
      <x:name val="Carlito"/>
    </x:font>
    <x:font>
      <x:sz val="11"/>
      <x:color rgb="FF536B70"/>
      <x:name val="Carlito"/>
    </x:font>
    <x:font>
      <x:b/>
      <x:sz val="19"/>
      <x:color rgb="FFFFFFFF"/>
      <x:name val="Carlito"/>
    </x:font>
    <x:font>
      <x:b/>
      <x:sz val="17"/>
      <x:color rgb="FF193E43"/>
      <x:name val="Carlito"/>
    </x:font>
    <x:font>
      <x:b/>
      <x:sz val="10"/>
      <x:color rgb="FF805F2A"/>
      <x:name val="Carlito"/>
    </x:font>
    <x:font>
      <x:sz val="10"/>
      <x:color rgb="FF805F2A"/>
      <x:name val="Carlito"/>
    </x:font>
    <x:font>
      <x:b/>
      <x:sz val="17"/>
      <x:color rgb="FFFFFFFF"/>
      <x:name val="Carlito"/>
    </x:font>
    <x:font>
      <x:b/>
      <x:sz val="11"/>
      <x:color rgb="FF805F2A"/>
      <x:name val="Carlito"/>
    </x:font>
  </x:fonts>
  <x:fills count="16">
    <x:fill>
      <x:patternFill patternType="none"/>
    </x:fill>
    <x:fill>
      <x:patternFill patternType="gray125"/>
    </x:fill>
    <x:fill>
      <x:patternFill patternType="solid">
        <x:fgColor rgb="FF15344A"/>
      </x:patternFill>
    </x:fill>
    <x:fill>
      <x:patternFill patternType="solid">
        <x:fgColor rgb="FFEAF4F4"/>
      </x:patternFill>
    </x:fill>
    <x:fill>
      <x:patternFill patternType="solid">
        <x:fgColor rgb="FF007F86"/>
      </x:patternFill>
    </x:fill>
    <x:fill>
      <x:patternFill patternType="solid">
        <x:fgColor rgb="FFEDF8FA"/>
      </x:patternFill>
    </x:fill>
    <x:fill>
      <x:patternFill patternType="solid">
        <x:fgColor rgb="FFF4F7FA"/>
      </x:patternFill>
    </x:fill>
    <x:fill>
      <x:patternFill patternType="solid">
        <x:fgColor rgb="FF193E43"/>
      </x:patternFill>
    </x:fill>
    <x:fill>
      <x:patternFill patternType="solid">
        <x:fgColor rgb="FFE9F3F1"/>
      </x:patternFill>
    </x:fill>
    <x:fill>
      <x:patternFill patternType="solid">
        <x:fgColor rgb="FF166A69"/>
      </x:patternFill>
    </x:fill>
    <x:fill>
      <x:patternFill patternType="solid">
        <x:fgColor rgb="FFEDF8F5"/>
      </x:patternFill>
    </x:fill>
    <x:fill>
      <x:patternFill patternType="solid">
        <x:fgColor rgb="FFF7F9F6"/>
      </x:patternFill>
    </x:fill>
    <x:fill>
      <x:patternFill patternType="solid">
        <x:fgColor rgb="FF166A69"/>
      </x:patternFill>
    </x:fill>
    <x:fill>
      <x:patternFill patternType="solid">
        <x:fgColor rgb="FFFDF2D8"/>
      </x:patternFill>
    </x:fill>
    <x:fill>
      <x:patternFill patternType="solid">
        <x:fgColor rgb="FF193E43"/>
      </x:patternFill>
    </x:fill>
    <x:fill>
      <x:patternFill patternType="solid">
        <x:fgColor rgb="FFEDF8F5"/>
      </x:patternFill>
    </x:fill>
  </x:fills>
  <x:borders count="2">
    <x:border/>
    <x:border/>
  </x:borders>
  <x:cellStyleXfs count="1">
    <x:xf numFmtId="0" fontId="0" fillId="0" borderId="0"/>
  </x:cellStyleXfs>
  <x:cellXfs count="8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2" fontId="0" fillId="5" borderId="0" xfId="0" applyNumberFormat="1" applyFont="1" applyFill="1" applyBorder="1"/>
    <x:xf numFmtId="202" fontId="0" fillId="5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201" fontId="0" fillId="5" borderId="0" xfId="0" applyNumberFormat="1" applyFont="1" applyFill="1" applyBorder="1"/>
    <x:xf numFmtId="201" fontId="0" fillId="5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0" fillId="0" borderId="0" xfId="0" applyNumberFormat="1" applyFont="1" applyFill="1" applyBorder="1"/>
    <x:xf numFmtId="0" fontId="5" fillId="6" borderId="0" xfId="0" applyNumberFormat="1" applyFont="1" applyFill="1" applyBorder="1" applyAlignment="1">
      <x:alignment horizontal="center"/>
    </x:xf>
    <x:xf numFmtId="0" fontId="1" fillId="7" borderId="0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3" fillId="7" borderId="0" xfId="0" applyNumberFormat="1" applyFont="1" applyFill="1" applyBorder="1"/>
    <x:xf numFmtId="0" fontId="2" fillId="8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 applyAlignment="1">
      <x:alignment wrapText="1"/>
    </x:xf>
    <x:xf numFmtId="0" fontId="7" fillId="8" borderId="0" xfId="0" applyNumberFormat="1" applyFont="1" applyFill="1" applyBorder="1"/>
    <x:xf numFmtId="0" fontId="3" fillId="9" borderId="0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/>
    <x:xf numFmtId="0" fontId="3" fillId="9" borderId="0" xfId="0" applyNumberFormat="1" applyFont="1" applyFill="1" applyBorder="1"/>
    <x:xf numFmtId="0" fontId="3" fillId="9" borderId="0" xfId="0" applyNumberFormat="1" applyFont="1" applyFill="1" applyBorder="1" applyAlignment="1">
      <x:alignment wrapText="1"/>
    </x:xf>
    <x:xf numFmtId="201" fontId="0" fillId="10" borderId="0" xfId="0" applyNumberFormat="1" applyFont="1" applyFill="1" applyBorder="1"/>
    <x:xf numFmtId="0" fontId="0" fillId="10" borderId="0" xfId="0" applyNumberFormat="1" applyFont="1" applyFill="1" applyBorder="1"/>
    <x:xf numFmtId="0" fontId="8" fillId="8" borderId="0" xfId="0" applyNumberFormat="1" applyFont="1" applyFill="1" applyBorder="1"/>
    <x:xf numFmtId="0" fontId="9" fillId="8" borderId="0" xfId="0" applyNumberFormat="1" applyFont="1" applyFill="1" applyBorder="1"/>
    <x:xf numFmtId="0" fontId="9" fillId="8" borderId="0" xfId="0" applyNumberFormat="1" applyFont="1" applyFill="1" applyBorder="1" applyAlignment="1">
      <x:alignment wrapText="1"/>
    </x:xf>
    <x:xf numFmtId="201" fontId="8" fillId="8" borderId="0" xfId="0" applyNumberFormat="1" applyFont="1" applyFill="1" applyBorder="1"/>
    <x:xf numFmtId="0" fontId="4" fillId="7" borderId="0" xfId="0" applyNumberFormat="1" applyFont="1" applyFill="1" applyBorder="1"/>
    <x:xf numFmtId="0" fontId="10" fillId="7" borderId="0" xfId="0" applyNumberFormat="1" applyFont="1" applyFill="1" applyBorder="1"/>
    <x:xf numFmtId="0" fontId="2" fillId="8" borderId="0" xfId="0" applyNumberFormat="1" applyFont="1" applyFill="1" applyBorder="1"/>
    <x:xf numFmtId="0" fontId="5" fillId="11" borderId="0" xfId="0" applyNumberFormat="1" applyFont="1" applyFill="1" applyBorder="1" applyAlignment="1">
      <x:alignment horizontal="center"/>
    </x:xf>
    <x:xf numFmtId="0" fontId="11" fillId="11" borderId="0" xfId="0" applyNumberFormat="1" applyFont="1" applyFill="1" applyBorder="1" applyAlignment="1">
      <x:alignment horizontal="center"/>
    </x:xf>
    <x:xf numFmtId="0" fontId="0" fillId="11" borderId="0" xfId="0" applyNumberFormat="1" applyFont="1" applyFill="1" applyBorder="1"/>
    <x:xf numFmtId="0" fontId="11" fillId="11" borderId="0" xfId="0" applyNumberFormat="1" applyFont="1" applyFill="1" applyBorder="1"/>
    <x:xf numFmtId="0" fontId="1" fillId="7" borderId="0" xfId="0" applyNumberFormat="1" applyFont="1" applyFill="1" applyBorder="1"/>
    <x:xf numFmtId="0" fontId="3" fillId="12" borderId="0" xfId="0" applyNumberFormat="1" applyFont="1" applyFill="1" applyBorder="1" applyAlignment="1">
      <x:alignment vertical="center" wrapText="1"/>
    </x:xf>
    <x:xf numFmtId="0" fontId="7" fillId="13" borderId="0" xfId="0" applyNumberFormat="1" applyFont="1" applyFill="1" applyBorder="1" applyAlignment="1">
      <x:alignment wrapText="1"/>
    </x:xf>
    <x:xf numFmtId="0" fontId="12" fillId="13" borderId="0" xfId="0" applyNumberFormat="1" applyFont="1" applyFill="1" applyBorder="1" applyAlignment="1">
      <x:alignment wrapText="1"/>
    </x:xf>
    <x:xf numFmtId="0" fontId="13" fillId="13" borderId="0" xfId="0" applyNumberFormat="1" applyFont="1" applyFill="1" applyBorder="1" applyAlignment="1">
      <x:alignment wrapText="1"/>
    </x:xf>
    <x:xf numFmtId="0" fontId="10" fillId="14" borderId="0" xfId="0" applyNumberFormat="1" applyFont="1" applyFill="1" applyBorder="1"/>
    <x:xf numFmtId="0" fontId="14" fillId="14" borderId="0" xfId="0" applyNumberFormat="1" applyFont="1" applyFill="1" applyBorder="1"/>
    <x:xf numFmtId="0" fontId="0" fillId="13" borderId="0" xfId="0" applyNumberFormat="1" applyFont="1" applyFill="1" applyBorder="1"/>
    <x:xf numFmtId="0" fontId="15" fillId="13" borderId="0" xfId="0" applyNumberFormat="1" applyFont="1" applyFill="1" applyBorder="1"/>
    <x:xf numFmtId="0" fontId="15" fillId="13" borderId="0" xfId="0" applyNumberFormat="1" applyFont="1" applyFill="1" applyBorder="1" applyAlignment="1">
      <x:alignment wrapText="1"/>
    </x:xf>
    <x:xf numFmtId="202" fontId="0" fillId="15" borderId="0" xfId="0" applyNumberFormat="1" applyFont="1" applyFill="1" applyBorder="1"/>
    <x:xf numFmtId="0" fontId="0" fillId="15" borderId="0" xfId="0" applyNumberFormat="1" applyFont="1" applyFill="1" applyBorder="1"/>
    <x:xf numFmtId="201" fontId="0" fillId="15" borderId="0" xfId="0" applyNumberFormat="1" applyFont="1" applyFill="1" applyBorder="1"/>
  </x:cellXfs>
  <x:cellStyles count="1">
    <x:cellStyle name="Normal" xfId="0"/>
  </x:cellStyles>
  <x:dxfs count="1">
    <x:dxf>
      <x:font>
        <x:color rgb="FFA24C3B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88d26f55604bc2" /><Relationship Type="http://schemas.openxmlformats.org/officeDocument/2006/relationships/theme" Target="/xl/theme/theme1.xml" Id="R6b9542f366c14b1f" /><Relationship Type="http://schemas.openxmlformats.org/officeDocument/2006/relationships/sharedStrings" Target="/xl/sharedStrings.xml" Id="R635b6110f7744050" /><Relationship Type="http://schemas.openxmlformats.org/officeDocument/2006/relationships/worksheet" Target="/xl/worksheets/sheet1.xml" Id="R70bb5cf0b2834d02" /><Relationship Type="http://schemas.openxmlformats.org/officeDocument/2006/relationships/worksheet" Target="/xl/worksheets/sheet2.xml" Id="R93958c64102e4e43" /><Relationship Type="http://schemas.openxmlformats.org/officeDocument/2006/relationships/worksheet" Target="/xl/worksheets/sheet3.xml" Id="R82d81f7c27d9482b" /><Relationship Type="http://schemas.openxmlformats.org/officeDocument/2006/relationships/worksheet" Target="/xl/worksheets/sheet4.xml" Id="R4b9c4b06eb5f48c4" /><Relationship Type="http://schemas.openxmlformats.org/officeDocument/2006/relationships/worksheet" Target="/xl/worksheets/sheet5.xml" Id="R3f1a7f88870a4bb5" /><Relationship Type="http://schemas.openxmlformats.org/officeDocument/2006/relationships/worksheet" Target="/xl/worksheets/sheet6.xml" Id="R40f6f21984184e6d" /><Relationship Type="http://schemas.openxmlformats.org/officeDocument/2006/relationships/worksheet" Target="/xl/worksheets/sheet7.xml" Id="R1101cc6fb77b4aac" /><Relationship Type="http://schemas.openxmlformats.org/officeDocument/2006/relationships/worksheet" Target="/xl/worksheets/sheet8.xml" Id="R7b579e3794184e8d" /><Relationship Type="http://schemas.openxmlformats.org/officeDocument/2006/relationships/worksheet" Target="/xl/worksheets/sheet9.xml" Id="R334fa6c2aa7c4c83" /><Relationship Type="http://schemas.openxmlformats.org/officeDocument/2006/relationships/worksheet" Target="/xl/worksheets/sheet10.xml" Id="Re17370ee3e1a473f" /><Relationship Type="http://schemas.openxmlformats.org/officeDocument/2006/relationships/worksheet" Target="/xl/worksheets/sheet11.xml" Id="R07d355072d514ca3" /><Relationship Type="http://schemas.openxmlformats.org/officeDocument/2006/relationships/worksheet" Target="/xl/worksheets/sheet12.xml" Id="Ra3bdb9e197234c2d" /><Relationship Type="http://schemas.openxmlformats.org/officeDocument/2006/relationships/worksheet" Target="/xl/worksheets/sheet13.xml" Id="Rf4c6f453c0e94b1d" /><Relationship Type="http://schemas.openxmlformats.org/officeDocument/2006/relationships/worksheet" Target="/xl/worksheets/sheet14.xml" Id="R8f54776d05294b9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4f8e81beea14691" /><Relationship Type="http://schemas.openxmlformats.org/officeDocument/2006/relationships/chart" Target="/xl/drawings/charts/chart2.xml" Id="R86d1deeb2a9e4c30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3.xml" Id="R2a8022799b694b46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lineChart>
        <c:grouping val="standard"/>
        <c:varyColors val="0"/>
        <c:ser>
          <c:idx val="0"/>
          <c:order val="0"/>
          <c:tx>
            <c:v>Ø Bewertung</c:v>
          </c:tx>
          <c:marker>
            <c:symbol val="none"/>
          </c:marker>
          <c:cat>
            <c:strRef>
              <c:f>'Dashboard'!$A$11:$A$22</c:f>
              <c:strCache>
                <c:ptCount val="0"/>
              </c:strCache>
            </c:strRef>
          </c:cat>
          <c:val>
            <c:numRef>
              <c:f>'Dashboard'!$D$11:$D$22</c:f>
              <c:numCache>
                <c:formatCode>General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plotArea>
      <c:barChart>
        <c:barDir val="bar"/>
        <c:varyColors val="0"/>
        <c:ser>
          <c:idx val="0"/>
          <c:order val="0"/>
          <c:tx>
            <c:v>Interessennennungen</c:v>
          </c:tx>
          <c:cat>
            <c:strRef>
              <c:f>'Dashboard'!$A$27:$A$34</c:f>
              <c:strCache>
                <c:ptCount val="0"/>
              </c:strCache>
            </c:strRef>
          </c:cat>
          <c:val>
            <c:numRef>
              <c:f>'Dashboard'!$B$27:$B$34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plotArea>
      <c:barChart>
        <c:barDir val="col"/>
        <c:varyColors val="0"/>
        <c:ser>
          <c:idx val="0"/>
          <c:order val="0"/>
          <c:tx>
            <c:v>Budget</c:v>
          </c:tx>
          <c:cat>
            <c:strRef>
              <c:f>'Kostenstatistik'!$A$6:$A$16</c:f>
              <c:strCache>
                <c:ptCount val="0"/>
              </c:strCache>
            </c:strRef>
          </c:cat>
          <c:val>
            <c:numRef>
              <c:f>'Kostenstatistik'!$B$6:$B$16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Ist (Muster)</c:v>
          </c:tx>
          <c:cat>
            <c:strRef>
              <c:f>'Kostenstatistik'!$A$6:$A$16</c:f>
              <c:strCache>
                <c:ptCount val="0"/>
              </c:strCache>
            </c:strRef>
          </c:cat>
          <c:val>
            <c:numRef>
              <c:f>'Kostenstatistik'!$C$6:$C$16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9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4f8e81beea14691"/>
        </a:graphicData>
      </a:graphic>
    </xdr:graphicFrame>
    <xdr:clientData/>
  </xdr:twoCellAnchor>
  <xdr:twoCellAnchor>
    <xdr:from>
      <xdr:col>5</xdr:col>
      <xdr:colOff>0</xdr:colOff>
      <xdr:row>24</xdr:row>
      <xdr:rowOff>0</xdr:rowOff>
    </xdr:from>
    <xdr:to>
      <xdr:col>14</xdr:col>
      <xdr:colOff>0</xdr:colOff>
      <xdr:row>36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6d1deeb2a9e4c3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0</xdr:col>
      <xdr:colOff>0</xdr:colOff>
      <xdr:row>23</xdr:row>
      <xdr:rowOff>0</xdr:rowOff>
    </xdr:from>
    <xdr:to>
      <xdr:col>11</xdr:col>
      <xdr:colOff>0</xdr:colOff>
      <xdr:row>41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a8022799b694b46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7" name="AktivitaetenTabelle" displayName="AktivitaetenTabelle" ref="A5:J45" headerRowCount="1" totalsRowCount="0" totalsRowShown="0">
  <x:tableColumns count="10">
    <x:tableColumn id="1" name="Code"/>
    <x:tableColumn id="2" name="Aktivität"/>
    <x:tableColumn id="3" name="Fachbereich"/>
    <x:tableColumn id="4" name="Interesse (Nennungen)"/>
    <x:tableColumn id="5" name="Geplant"/>
    <x:tableColumn id="6" name="Durchgeführt"/>
    <x:tableColumn id="7" name="Abgesagt"/>
    <x:tableColumn id="8" name="Teilnahmen"/>
    <x:tableColumn id="9" name="Feedback n"/>
    <x:tableColumn id="10" name="Zufriedenheit Ø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" name="TermineTabelle" displayName="TermineTabelle" ref="A5:N155" headerRowCount="1" totalsRowCount="0" totalsRowShown="0">
  <x:tableColumns count="14">
    <x:tableColumn id="1" name="Termin-ID"/>
    <x:tableColumn id="2" name="Datum"/>
    <x:tableColumn id="3" name="Monat"/>
    <x:tableColumn id="4" name="Bereich"/>
    <x:tableColumn id="5" name="Aktivität"/>
    <x:tableColumn id="6" name="Titel / Anlass"/>
    <x:tableColumn id="7" name="Form"/>
    <x:tableColumn id="8" name="Status"/>
    <x:tableColumn id="9" name="Teilnahmen"/>
    <x:tableColumn id="10" name="Budget €"/>
    <x:tableColumn id="11" name="Ist €"/>
    <x:tableColumn id="12" name="Hinweis ohne Personendaten"/>
    <x:tableColumn id="13" name="Feedback n"/>
    <x:tableColumn id="14" name="Zufriedenheit Ø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2" name="FeedbackTabelle" displayName="FeedbackTabelle" ref="A5:H305" headerRowCount="1" totalsRowCount="0" totalsRowShown="0">
  <x:tableColumns count="8">
    <x:tableColumn id="1" name="Feedback-ID"/>
    <x:tableColumn id="2" name="Termin-ID"/>
    <x:tableColumn id="3" name="Datum"/>
    <x:tableColumn id="4" name="Monat"/>
    <x:tableColumn id="5" name="Aktivität"/>
    <x:tableColumn id="6" name="Bewertung 1–5"/>
    <x:tableColumn id="7" name="Hinweis ohne Personenangaben"/>
    <x:tableColumn id="8" name="Bereich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5" name="Hausangebote2027" displayName="Hausangebote2027" ref="A5:F77" headerRowCount="1" totalsRowCount="0" totalsRowShown="0">
  <x:tableColumns count="6">
    <x:tableColumn id="1" name="Hausangebot"/>
    <x:tableColumn id="2" name="Termin-ID"/>
    <x:tableColumn id="3" name="Datum"/>
    <x:tableColumn id="4" name="Aufgabe"/>
    <x:tableColumn id="5" name="Bearbeitungsstatus"/>
    <x:tableColumn id="6" name="Notiz ohne Personendaten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8" name="Budgetposten2027" displayName="Budgetposten2027" ref="A5:M105" headerRowCount="1" totalsRowCount="0" totalsRowShown="0">
  <x:tableColumns count="13">
    <x:tableColumn id="1" name="Kosten-ID"/>
    <x:tableColumn id="2" name="Ausgabenbereich"/>
    <x:tableColumn id="3" name="Kostenposition"/>
    <x:tableColumn id="4" name="Einheit"/>
    <x:tableColumn id="5" name="Planmenge"/>
    <x:tableColumn id="6" name="Plan je Einheit €"/>
    <x:tableColumn id="7" name="Budget €"/>
    <x:tableColumn id="8" name="Istmenge"/>
    <x:tableColumn id="9" name="Ist je Einheit €"/>
    <x:tableColumn id="10" name="Istkosten €"/>
    <x:tableColumn id="11" name="Abweichung €"/>
    <x:tableColumn id="12" name="Termin-ID"/>
    <x:tableColumn id="13" name="Datenstatus / Hinwei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f5846e4c76c4cd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1.xml" Id="Rfd4d2d2c616f420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2.xml" Id="Rcc8f55cd3f0649ee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3.xml" Id="Ra4b4710decf0467b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4.xml" Id="R9dfab4fcb74c452e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5.xml" Id="R5c8ebcc296254913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/xl/drawings/drawing2.xml" Id="R41705deb2ff74a14" /></Relationships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3" hidden="0" customWidth="1"/>
    <x:col min="3" max="3" width="13" hidden="0" customWidth="1"/>
    <x:col min="4" max="4" width="2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</x:cols>
  <x:sheetData>
    <x:row r="1" ht="26" customHeight="1">
      <x:c r="A1" s="77" t="str">
        <x:v>PRAXISPLANUNG | 2027 – LEERE ARBEITSVORLAGE</x:v>
      </x:c>
      <x:c r="B1" s="77"/>
      <x:c r="C1" s="77"/>
      <x:c r="D1" s="77"/>
      <x:c r="E1" s="77"/>
      <x:c r="F1" s="77"/>
      <x:c r="G1" s="77"/>
      <x:c r="H1" s="77"/>
      <x:c r="I1" s="77"/>
      <x:c r="J1" s="77"/>
      <x:c r="K1" s="77"/>
      <x:c r="L1" s="77"/>
      <x:c r="M1" s="77"/>
      <x:c r="N1" s="77"/>
    </x:row>
    <x:row r="2" ht="26" customHeight="1">
      <x:c r="A2" s="77"/>
      <x:c r="B2" s="77"/>
      <x:c r="C2" s="77"/>
      <x:c r="D2" s="77"/>
      <x:c r="E2" s="77"/>
      <x:c r="F2" s="77"/>
      <x:c r="G2" s="77"/>
      <x:c r="H2" s="77"/>
      <x:c r="I2" s="77"/>
      <x:c r="J2" s="77"/>
      <x:c r="K2" s="77"/>
      <x:c r="L2" s="77"/>
      <x:c r="M2" s="77"/>
      <x:c r="N2" s="77"/>
    </x:row>
    <x:row r="3" ht="46" customHeight="1">
      <x:c r="A3" s="74" t="str">
        <x:v>Startvorlage 2027 · 10 Stationen + Hausweit · Noch keine Termine, Bewertungen, Kosten oder Interessen erfasst. Auswertungen aktualisieren sich durch eigene Eingaben.</x:v>
      </x:c>
      <x:c r="B3" s="74"/>
      <x:c r="C3" s="74"/>
      <x:c r="D3" s="74"/>
      <x:c r="E3" s="74"/>
      <x:c r="F3" s="74"/>
      <x:c r="G3" s="74"/>
      <x:c r="H3" s="74"/>
      <x:c r="I3" s="74"/>
      <x:c r="J3" s="74"/>
      <x:c r="K3" s="74"/>
      <x:c r="L3" s="74"/>
      <x:c r="M3" s="74"/>
      <x:c r="N3" s="74"/>
    </x:row>
    <x:row r="5" ht="25" customHeight="1">
      <x:c r="A5" s="56" t="str">
        <x:v>PROFILE (EIGENE ERHEBUNG)</x:v>
      </x:c>
      <x:c r="B5" s="56"/>
      <x:c r="C5" s="56"/>
      <x:c r="D5" s="56" t="str">
        <x:v>TERMINE GEPLANT</x:v>
      </x:c>
      <x:c r="E5" s="56"/>
      <x:c r="F5" s="56"/>
      <x:c r="G5" s="56" t="str">
        <x:v>DURCHGEFÜHRT</x:v>
      </x:c>
      <x:c r="H5" s="56"/>
      <x:c r="I5" s="56"/>
      <x:c r="J5" s="56" t="str">
        <x:v>Ø ZUFRIEDENHEIT</x:v>
      </x:c>
      <x:c r="K5" s="56"/>
      <x:c r="L5" s="56"/>
      <x:c r="M5" s="56" t="str">
        <x:v>BEREICHE</x:v>
      </x:c>
      <x:c r="N5" s="56"/>
    </x:row>
    <x:row r="6" ht="25" customHeight="1">
      <x:c r="A6" s="68" t="str">
        <x:f>IF(Interessenbestand!G6="","Keine Daten",Interessenbestand!G6)</x:f>
        <x:v>Keine Daten</x:v>
      </x:c>
      <x:c r="B6" s="68"/>
      <x:c r="C6" s="68"/>
      <x:c r="D6" s="68" t="n">
        <x:f>SUM(Monatsstatistik!C6:C17)</x:f>
        <x:v>0</x:v>
      </x:c>
      <x:c r="E6" s="68"/>
      <x:c r="F6" s="68"/>
      <x:c r="G6" s="68" t="n">
        <x:f>SUM(Monatsstatistik!D6:D17)</x:f>
        <x:v>0</x:v>
      </x:c>
      <x:c r="H6" s="68"/>
      <x:c r="I6" s="68"/>
      <x:c r="J6" s="68" t="str">
        <x:f>IF(SUM(Monatsstatistik!G6:G17)=0,"Noch keine Daten",SUMPRODUCT(Monatsstatistik!G6:G17,Monatsstatistik!H6:H17)/SUM(Monatsstatistik!G6:G17))</x:f>
        <x:v>Noch keine Daten</x:v>
      </x:c>
      <x:c r="K6" s="68"/>
      <x:c r="L6" s="68"/>
      <x:c r="M6" s="70" t="n">
        <x:v>11</x:v>
      </x:c>
      <x:c r="N6" s="70"/>
    </x:row>
    <x:row r="7" ht="25" customHeight="1">
      <x:c r="A7" s="68"/>
      <x:c r="B7" s="68"/>
      <x:c r="C7" s="68"/>
      <x:c r="D7" s="68"/>
      <x:c r="E7" s="68"/>
      <x:c r="F7" s="68"/>
      <x:c r="G7" s="68"/>
      <x:c r="H7" s="68"/>
      <x:c r="I7" s="68"/>
      <x:c r="J7" s="68"/>
      <x:c r="K7" s="68"/>
      <x:c r="L7" s="68"/>
      <x:c r="M7" s="70"/>
      <x:c r="N7" s="70"/>
    </x:row>
    <x:row r="10">
      <x:c r="A10" s="56" t="str">
        <x:v>MONAT</x:v>
      </x:c>
      <x:c r="B10" s="56" t="str">
        <x:v>GEPLANT</x:v>
      </x:c>
      <x:c r="C10" s="56" t="str">
        <x:v>UMGESETZT</x:v>
      </x:c>
      <x:c r="D10" s="56" t="str">
        <x:v>Ø ZUFRIEDENHEIT</x:v>
      </x:c>
    </x:row>
    <x:row r="11">
      <x:c r="A11" t="str">
        <x:f>Monatsstatistik!B6</x:f>
        <x:v>Jänner</x:v>
      </x:c>
      <x:c r="B11" t="n">
        <x:f>Monatsstatistik!C6</x:f>
        <x:v>0</x:v>
      </x:c>
      <x:c r="C11" t="n">
        <x:f>Monatsstatistik!D6</x:f>
        <x:v>0</x:v>
      </x:c>
      <x:c r="D11" s="28" t="str">
        <x:f>IF(Monatsstatistik!G6=0,"",Monatsstatistik!H6)</x:f>
      </x:c>
    </x:row>
    <x:row r="12">
      <x:c r="A12" t="str">
        <x:f>Monatsstatistik!B7</x:f>
        <x:v>Februar</x:v>
      </x:c>
      <x:c r="B12" t="n">
        <x:f>Monatsstatistik!C7</x:f>
        <x:v>0</x:v>
      </x:c>
      <x:c r="C12" t="n">
        <x:f>Monatsstatistik!D7</x:f>
        <x:v>0</x:v>
      </x:c>
      <x:c r="D12" s="28" t="str">
        <x:f>IF(Monatsstatistik!G7=0,"",Monatsstatistik!H7)</x:f>
      </x:c>
    </x:row>
    <x:row r="13">
      <x:c r="A13" t="str">
        <x:f>Monatsstatistik!B8</x:f>
        <x:v>März</x:v>
      </x:c>
      <x:c r="B13" t="n">
        <x:f>Monatsstatistik!C8</x:f>
        <x:v>0</x:v>
      </x:c>
      <x:c r="C13" t="n">
        <x:f>Monatsstatistik!D8</x:f>
        <x:v>0</x:v>
      </x:c>
      <x:c r="D13" s="28" t="str">
        <x:f>IF(Monatsstatistik!G8=0,"",Monatsstatistik!H8)</x:f>
      </x:c>
    </x:row>
    <x:row r="14">
      <x:c r="A14" t="str">
        <x:f>Monatsstatistik!B9</x:f>
        <x:v>April</x:v>
      </x:c>
      <x:c r="B14" t="n">
        <x:f>Monatsstatistik!C9</x:f>
        <x:v>0</x:v>
      </x:c>
      <x:c r="C14" t="n">
        <x:f>Monatsstatistik!D9</x:f>
        <x:v>0</x:v>
      </x:c>
      <x:c r="D14" s="28" t="str">
        <x:f>IF(Monatsstatistik!G9=0,"",Monatsstatistik!H9)</x:f>
      </x:c>
    </x:row>
    <x:row r="15">
      <x:c r="A15" t="str">
        <x:f>Monatsstatistik!B10</x:f>
        <x:v>Mai</x:v>
      </x:c>
      <x:c r="B15" t="n">
        <x:f>Monatsstatistik!C10</x:f>
        <x:v>0</x:v>
      </x:c>
      <x:c r="C15" t="n">
        <x:f>Monatsstatistik!D10</x:f>
        <x:v>0</x:v>
      </x:c>
      <x:c r="D15" s="28" t="str">
        <x:f>IF(Monatsstatistik!G10=0,"",Monatsstatistik!H10)</x:f>
      </x:c>
    </x:row>
    <x:row r="16">
      <x:c r="A16" t="str">
        <x:f>Monatsstatistik!B11</x:f>
        <x:v>Juni</x:v>
      </x:c>
      <x:c r="B16" t="n">
        <x:f>Monatsstatistik!C11</x:f>
        <x:v>0</x:v>
      </x:c>
      <x:c r="C16" t="n">
        <x:f>Monatsstatistik!D11</x:f>
        <x:v>0</x:v>
      </x:c>
      <x:c r="D16" s="28" t="str">
        <x:f>IF(Monatsstatistik!G11=0,"",Monatsstatistik!H11)</x:f>
      </x:c>
    </x:row>
    <x:row r="17">
      <x:c r="A17" t="str">
        <x:f>Monatsstatistik!B12</x:f>
        <x:v>Juli</x:v>
      </x:c>
      <x:c r="B17" t="n">
        <x:f>Monatsstatistik!C12</x:f>
        <x:v>0</x:v>
      </x:c>
      <x:c r="C17" t="n">
        <x:f>Monatsstatistik!D12</x:f>
        <x:v>0</x:v>
      </x:c>
      <x:c r="D17" s="28" t="str">
        <x:f>IF(Monatsstatistik!G12=0,"",Monatsstatistik!H12)</x:f>
      </x:c>
    </x:row>
    <x:row r="18">
      <x:c r="A18" t="str">
        <x:f>Monatsstatistik!B13</x:f>
        <x:v>August</x:v>
      </x:c>
      <x:c r="B18" t="n">
        <x:f>Monatsstatistik!C13</x:f>
        <x:v>0</x:v>
      </x:c>
      <x:c r="C18" t="n">
        <x:f>Monatsstatistik!D13</x:f>
        <x:v>0</x:v>
      </x:c>
      <x:c r="D18" s="28" t="str">
        <x:f>IF(Monatsstatistik!G13=0,"",Monatsstatistik!H13)</x:f>
      </x:c>
    </x:row>
    <x:row r="19">
      <x:c r="A19" t="str">
        <x:f>Monatsstatistik!B14</x:f>
        <x:v>September</x:v>
      </x:c>
      <x:c r="B19" t="n">
        <x:f>Monatsstatistik!C14</x:f>
        <x:v>0</x:v>
      </x:c>
      <x:c r="C19" t="n">
        <x:f>Monatsstatistik!D14</x:f>
        <x:v>0</x:v>
      </x:c>
      <x:c r="D19" s="28" t="str">
        <x:f>IF(Monatsstatistik!G14=0,"",Monatsstatistik!H14)</x:f>
      </x:c>
    </x:row>
    <x:row r="20">
      <x:c r="A20" t="str">
        <x:f>Monatsstatistik!B15</x:f>
        <x:v>Oktober</x:v>
      </x:c>
      <x:c r="B20" t="n">
        <x:f>Monatsstatistik!C15</x:f>
        <x:v>0</x:v>
      </x:c>
      <x:c r="C20" t="n">
        <x:f>Monatsstatistik!D15</x:f>
        <x:v>0</x:v>
      </x:c>
      <x:c r="D20" s="28" t="str">
        <x:f>IF(Monatsstatistik!G15=0,"",Monatsstatistik!H15)</x:f>
      </x:c>
    </x:row>
    <x:row r="21">
      <x:c r="A21" t="str">
        <x:f>Monatsstatistik!B16</x:f>
        <x:v>November</x:v>
      </x:c>
      <x:c r="B21" t="n">
        <x:f>Monatsstatistik!C16</x:f>
        <x:v>0</x:v>
      </x:c>
      <x:c r="C21" t="n">
        <x:f>Monatsstatistik!D16</x:f>
        <x:v>0</x:v>
      </x:c>
      <x:c r="D21" s="28" t="str">
        <x:f>IF(Monatsstatistik!G16=0,"",Monatsstatistik!H16)</x:f>
      </x:c>
    </x:row>
    <x:row r="22">
      <x:c r="A22" t="str">
        <x:f>Monatsstatistik!B17</x:f>
        <x:v>Dezember</x:v>
      </x:c>
      <x:c r="B22" t="n">
        <x:f>Monatsstatistik!C17</x:f>
        <x:v>0</x:v>
      </x:c>
      <x:c r="C22" t="n">
        <x:f>Monatsstatistik!D17</x:f>
        <x:v>0</x:v>
      </x:c>
      <x:c r="D22" s="28" t="str">
        <x:f>IF(Monatsstatistik!G17=0,"",Monatsstatistik!H17)</x:f>
      </x:c>
    </x:row>
    <x:row r="26">
      <x:c r="A26" s="56" t="str">
        <x:v>AKTIVITÄT</x:v>
      </x:c>
      <x:c r="B26" s="56" t="str">
        <x:v>INTERESSE</x:v>
      </x:c>
      <x:c r="C26" s="56" t="str">
        <x:v>FEEDBACK n</x:v>
      </x:c>
      <x:c r="D26" s="56" t="str">
        <x:v>Ø ZUFRIEDENHEIT</x:v>
      </x:c>
    </x:row>
    <x:row r="27">
      <x:c r="A27" t="str">
        <x:v>Feste</x:v>
      </x:c>
      <x:c r="B27" t="str">
        <x:f>IFERROR(IF(VLOOKUP(A27,Interessenbestand!$A$6:$B$30,2,FALSE)="","",VLOOKUP(A27,Interessenbestand!$A$6:$B$30,2,FALSE)),"")</x:f>
      </x:c>
      <x:c r="C27" t="n">
        <x:f>COUNTIFS(Feedback!$E$6:$E$305,A27,Feedback!$F$6:$F$305,"&gt;=1")</x:f>
        <x:v>0</x:v>
      </x:c>
      <x:c r="D27" s="28" t="str">
        <x:f>IF(C27=0,"",SUMIF(Feedback!$E$6:$E$305,A27,Feedback!$F$6:$F$305)/C27)</x:f>
      </x:c>
    </x:row>
    <x:row r="28">
      <x:c r="A28" t="str">
        <x:v>Spaziergänge</x:v>
      </x:c>
      <x:c r="B28" t="str">
        <x:f>IFERROR(IF(VLOOKUP(A28,Interessenbestand!$A$6:$B$30,2,FALSE)="","",VLOOKUP(A28,Interessenbestand!$A$6:$B$30,2,FALSE)),"")</x:f>
      </x:c>
      <x:c r="C28" t="n">
        <x:f>COUNTIFS(Feedback!$E$6:$E$305,A28,Feedback!$F$6:$F$305,"&gt;=1")</x:f>
        <x:v>0</x:v>
      </x:c>
      <x:c r="D28" s="28" t="str">
        <x:f>IF(C28=0,"",SUMIF(Feedback!$E$6:$E$305,A28,Feedback!$F$6:$F$305)/C28)</x:f>
      </x:c>
    </x:row>
    <x:row r="29">
      <x:c r="A29" t="str">
        <x:v>Einzelbetreuung</x:v>
      </x:c>
      <x:c r="B29" t="str">
        <x:f>IFERROR(IF(VLOOKUP(A29,Interessenbestand!$A$6:$B$30,2,FALSE)="","",VLOOKUP(A29,Interessenbestand!$A$6:$B$30,2,FALSE)),"")</x:f>
      </x:c>
      <x:c r="C29" t="n">
        <x:f>COUNTIFS(Feedback!$E$6:$E$305,A29,Feedback!$F$6:$F$305,"&gt;=1")</x:f>
        <x:v>0</x:v>
      </x:c>
      <x:c r="D29" s="28" t="str">
        <x:f>IF(C29=0,"",SUMIF(Feedback!$E$6:$E$305,A29,Feedback!$F$6:$F$305)/C29)</x:f>
      </x:c>
    </x:row>
    <x:row r="30">
      <x:c r="A30" t="str">
        <x:v>Ausflüge</x:v>
      </x:c>
      <x:c r="B30" t="str">
        <x:f>IFERROR(IF(VLOOKUP(A30,Interessenbestand!$A$6:$B$30,2,FALSE)="","",VLOOKUP(A30,Interessenbestand!$A$6:$B$30,2,FALSE)),"")</x:f>
      </x:c>
      <x:c r="C30" t="n">
        <x:f>COUNTIFS(Feedback!$E$6:$E$305,A30,Feedback!$F$6:$F$305,"&gt;=1")</x:f>
        <x:v>0</x:v>
      </x:c>
      <x:c r="D30" s="28" t="str">
        <x:f>IF(C30=0,"",SUMIF(Feedback!$E$6:$E$305,A30,Feedback!$F$6:$F$305)/C30)</x:f>
      </x:c>
    </x:row>
    <x:row r="31">
      <x:c r="A31" t="str">
        <x:v>Gesellschaftsspiele</x:v>
      </x:c>
      <x:c r="B31" t="str">
        <x:f>IFERROR(IF(VLOOKUP(A31,Interessenbestand!$A$6:$B$30,2,FALSE)="","",VLOOKUP(A31,Interessenbestand!$A$6:$B$30,2,FALSE)),"")</x:f>
      </x:c>
      <x:c r="C31" t="n">
        <x:f>COUNTIFS(Feedback!$E$6:$E$305,A31,Feedback!$F$6:$F$305,"&gt;=1")</x:f>
        <x:v>0</x:v>
      </x:c>
      <x:c r="D31" s="28" t="str">
        <x:f>IF(C31=0,"",SUMIF(Feedback!$E$6:$E$305,A31,Feedback!$F$6:$F$305)/C31)</x:f>
      </x:c>
    </x:row>
    <x:row r="32">
      <x:c r="A32" t="str">
        <x:v>Singen</x:v>
      </x:c>
      <x:c r="B32" t="str">
        <x:f>IFERROR(IF(VLOOKUP(A32,Interessenbestand!$A$6:$B$30,2,FALSE)="","",VLOOKUP(A32,Interessenbestand!$A$6:$B$30,2,FALSE)),"")</x:f>
      </x:c>
      <x:c r="C32" t="n">
        <x:f>COUNTIFS(Feedback!$E$6:$E$305,A32,Feedback!$F$6:$F$305,"&gt;=1")</x:f>
        <x:v>0</x:v>
      </x:c>
      <x:c r="D32" s="28" t="str">
        <x:f>IF(C32=0,"",SUMIF(Feedback!$E$6:$E$305,A32,Feedback!$F$6:$F$305)/C32)</x:f>
      </x:c>
    </x:row>
    <x:row r="33">
      <x:c r="A33" t="str">
        <x:v>Ballspiele</x:v>
      </x:c>
      <x:c r="B33" t="str">
        <x:f>IFERROR(IF(VLOOKUP(A33,Interessenbestand!$A$6:$B$30,2,FALSE)="","",VLOOKUP(A33,Interessenbestand!$A$6:$B$30,2,FALSE)),"")</x:f>
      </x:c>
      <x:c r="C33" t="n">
        <x:f>COUNTIFS(Feedback!$E$6:$E$305,A33,Feedback!$F$6:$F$305,"&gt;=1")</x:f>
        <x:v>0</x:v>
      </x:c>
      <x:c r="D33" s="28" t="str">
        <x:f>IF(C33=0,"",SUMIF(Feedback!$E$6:$E$305,A33,Feedback!$F$6:$F$305)/C33)</x:f>
      </x:c>
    </x:row>
    <x:row r="34">
      <x:c r="A34" t="str">
        <x:v>Gedächtnisübungen</x:v>
      </x:c>
      <x:c r="B34" t="str">
        <x:f>IFERROR(IF(VLOOKUP(A34,Interessenbestand!$A$6:$B$30,2,FALSE)="","",VLOOKUP(A34,Interessenbestand!$A$6:$B$30,2,FALSE)),"")</x:f>
      </x:c>
      <x:c r="C34" t="n">
        <x:f>COUNTIFS(Feedback!$E$6:$E$305,A34,Feedback!$F$6:$F$305,"&gt;=1")</x:f>
        <x:v>0</x:v>
      </x:c>
      <x:c r="D34" s="28" t="str">
        <x:f>IF(C34=0,"",SUMIF(Feedback!$E$6:$E$305,A34,Feedback!$F$6:$F$305)/C34)</x:f>
      </x:c>
    </x:row>
    <x:row r="37" ht="34" customHeight="1">
      <x:c r="A37" s="75" t="str">
        <x:v>START: 1. Termine eintragen. 2. Optional Plan- und Istkosten zuordnen. 3. Rückmeldungen anonym per Termin-ID erfassen. 4. Statistikblätter automatisch auswerten. Keine Namen oder Zimmernummern eingeben.</x:v>
      </x:c>
      <x:c r="B37" s="75"/>
      <x:c r="C37" s="75"/>
      <x:c r="D37" s="75"/>
      <x:c r="E37" s="75"/>
      <x:c r="F37" s="75"/>
      <x:c r="G37" s="75"/>
      <x:c r="H37" s="75"/>
      <x:c r="I37" s="75"/>
      <x:c r="J37" s="75"/>
      <x:c r="K37" s="75"/>
      <x:c r="L37" s="75"/>
      <x:c r="M37" s="75"/>
      <x:c r="N37" s="75"/>
    </x:row>
    <x:row r="38" ht="34" customHeight="1">
      <x:c r="A38" s="75"/>
      <x:c r="B38" s="75"/>
      <x:c r="C38" s="75"/>
      <x:c r="D38" s="75"/>
      <x:c r="E38" s="75"/>
      <x:c r="F38" s="75"/>
      <x:c r="G38" s="75"/>
      <x:c r="H38" s="75"/>
      <x:c r="I38" s="75"/>
      <x:c r="J38" s="75"/>
      <x:c r="K38" s="75"/>
      <x:c r="L38" s="75"/>
      <x:c r="M38" s="75"/>
      <x:c r="N38" s="75"/>
    </x:row>
  </x:sheetData>
  <x:mergeCells>
    <x:mergeCell ref="A1:N2"/>
    <x:mergeCell ref="A3:N3"/>
    <x:mergeCell ref="A5:C5"/>
    <x:mergeCell ref="A6:C7"/>
    <x:mergeCell ref="D5:F5"/>
    <x:mergeCell ref="D6:F7"/>
    <x:mergeCell ref="G5:I5"/>
    <x:mergeCell ref="G6:I7"/>
    <x:mergeCell ref="J5:L5"/>
    <x:mergeCell ref="J6:L7"/>
    <x:mergeCell ref="A37:N38"/>
    <x:mergeCell ref="M5:N5"/>
    <x:mergeCell ref="M6:N7"/>
  </x:mergeCells>
  <x:pageMargins left="0.7" right="0.7" top="0.75" bottom="0.75" header="0.3" footer="0.3"/>
  <x:drawing xmlns:r="http://schemas.openxmlformats.org/officeDocument/2006/relationships" r:id="R5f5846e4c76c4cd0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110" hidden="0" customWidth="1"/>
  </x:cols>
  <x:sheetData>
    <x:row r="1" ht="24" customHeight="1">
      <x:c r="A1" s="71" t="str">
        <x:v>SOZIALBETREUER.AT | PLANUNG • AUSWERTUNG 2027</x:v>
      </x:c>
      <x:c r="B1" s="71"/>
      <x:c r="C1" s="71"/>
      <x:c r="D1" s="71"/>
      <x:c r="E1" s="71"/>
      <x:c r="F1" s="71"/>
      <x:c r="G1" s="71"/>
      <x:c r="H1" s="71"/>
      <x:c r="I1" s="71"/>
      <x:c r="J1" s="71"/>
    </x:row>
    <x:row r="2" ht="24" customHeight="1">
      <x:c r="A2" s="71"/>
      <x:c r="B2" s="71"/>
      <x:c r="C2" s="71"/>
      <x:c r="D2" s="71"/>
      <x:c r="E2" s="71"/>
      <x:c r="F2" s="71"/>
      <x:c r="G2" s="71"/>
      <x:c r="H2" s="71"/>
      <x:c r="I2" s="71"/>
      <x:c r="J2" s="71"/>
    </x:row>
    <x:row r="3" ht="44" customHeight="1">
      <x:c r="A3" s="80" t="str">
        <x:v>Leere, reparierte Eingabevorlage 2027. Keine Demodaten und keine früheren Befragungsergebnisse. Alle Auswertungen starten bei Null bzw. bleiben bis zur Dateneingabe leer.</x:v>
      </x:c>
      <x:c r="B3" s="80"/>
      <x:c r="C3" s="80"/>
      <x:c r="D3" s="80"/>
      <x:c r="E3" s="80"/>
      <x:c r="F3" s="80"/>
      <x:c r="G3" s="80"/>
      <x:c r="H3" s="80"/>
      <x:c r="I3" s="80"/>
      <x:c r="J3" s="80"/>
    </x:row>
    <x:row r="4">
      <x:c r="A4" s="56" t="str">
        <x:v>SCHRITT</x:v>
      </x:c>
      <x:c r="B4" s="57" t="str">
        <x:v>SO FUNKTIONIERT ES</x:v>
      </x:c>
    </x:row>
    <x:row r="5" ht="49" customHeight="1">
      <x:c r="A5" t="str">
        <x:v>1. START</x:v>
      </x:c>
      <x:c r="B5" s="38" t="str">
        <x:v>Dies ist die LEERE ARBEITSVORLAGE für 2027. Farblich markierte Eingabefelder ausfüllen; Formeln und IDs nicht überschreiben.</x:v>
      </x:c>
    </x:row>
    <x:row r="6" ht="49" customHeight="1">
      <x:c r="A6" t="str">
        <x:v>2. Termine erfassen</x:v>
      </x:c>
      <x:c r="B6" s="38" t="str">
        <x:v>Im Blatt Termine: B = Datum, D = Station/Hausweit, E = Aktivität, F = Titel, G = Form, H = Status, I = Anzahl Teilnahmen. IDs in A bleiben erhalten.</x:v>
      </x:c>
    </x:row>
    <x:row r="7" ht="49" customHeight="1">
      <x:c r="A7" t="str">
        <x:v>3. Zehn Stationen</x:v>
      </x:c>
      <x:c r="B7" s="38" t="str">
        <x:v>In Termine Spalte D sind Station 01 bis Station 10 und Hausweit auswählbar. Die Aktivität nach Möglichkeit anhand des Katalogs benennen.</x:v>
      </x:c>
    </x:row>
    <x:row r="8" ht="49" customHeight="1">
      <x:c r="A8" t="str">
        <x:v>4. Hausangebote planen</x:v>
      </x:c>
      <x:c r="B8" s="38" t="str">
        <x:v>Die Termin-IDs T0001 bis T0012 stehen für bis zu zwölf hausweite Planungsslots bereit. In Termine Datum, Bereich Hausweit und Titel eintragen; Hausplan übernimmt Titel/Datum automatisch. E = Aufgabenstatus, F = Notiz.</x:v>
      </x:c>
    </x:row>
    <x:row r="9" ht="49" customHeight="1">
      <x:c r="A9" t="str">
        <x:v>5. Anonymes Feedback</x:v>
      </x:c>
      <x:c r="B9" s="38" t="str">
        <x:v>Im Blatt Feedback: B = Termin-ID, F = Zufriedenheit von 1 bis 5 und G = optionaler anonymer Hinweis. Datum, Monat, Aktivität und Bereich entstehen automatisch.</x:v>
      </x:c>
    </x:row>
    <x:row r="10" ht="49" customHeight="1">
      <x:c r="A10" t="str">
        <x:v>6. Plan- und Istkosten</x:v>
      </x:c>
      <x:c r="B10" s="38" t="str">
        <x:v>Im Budget A–F die Kostenposition und die Planwerte erfassen; H/I = Istmenge und Istpreis, L = zugehörige Termin-ID. G/J/K enthalten Formeln und müssen unangetastet bleiben.</x:v>
      </x:c>
    </x:row>
    <x:row r="11" ht="49" customHeight="1">
      <x:c r="A11" t="str">
        <x:v>7. Statistiken</x:v>
      </x:c>
      <x:c r="B11" s="38" t="str">
        <x:v>Dashboard, Monatsstatistik, Aktivitäten, Bereichsstatistik, Stationsmatrix und Kostenstatistik aktualisieren sich aus den eingetragenen Angaben.</x:v>
      </x:c>
    </x:row>
    <x:row r="12" ht="49" customHeight="1">
      <x:c r="A12" t="str">
        <x:v>8. Interessen erfassen</x:v>
      </x:c>
      <x:c r="B12" s="38" t="str">
        <x:v>Im Blatt Interessenbestand können ausschließlich aggregierte Anzahlen einer eigenen Befragung eingetragen werden (B6:B30, G6:G13). Vorherige Befragungsdaten sind nicht enthalten.</x:v>
      </x:c>
    </x:row>
    <x:row r="13" ht="49" customHeight="1">
      <x:c r="A13" t="str">
        <x:v>9. DATENSCHUTZ</x:v>
      </x:c>
      <x:c r="B13" s="38" t="str">
        <x:v>Keine Namen, Zimmernummern oder andere personenbezogene Daten öffentlich in dieser Datei speichern. Nur anonyme bzw. aggregierte Rückmeldungen eintragen.</x:v>
      </x:c>
    </x:row>
    <x:row r="14" ht="49" customHeight="1">
      <x:c r="A14" t="str">
        <x:v>10. NEUE NUTZUNG</x:v>
      </x:c>
      <x:c r="B14" s="38" t="str">
        <x:v>Die Liste der Aktivitäten, 10 Stationen, 12 Hausplan-Slots, 2027-Kalender und Auswertungsformeln sind als Struktur bereits vorbereitet.</x:v>
      </x:c>
    </x:row>
    <x:row r="15" ht="49" customHeight="1">
      <x:c r="A15" t="str">
        <x:v>11. FEEDBACK-SKALA</x:v>
      </x:c>
      <x:c r="B15" s="38" t="str">
        <x:v>1 = sehr unzufrieden, 2 = eher unzufrieden, 3 = neutral, 4 = eher zufrieden, 5 = sehr zufrieden; kein Feedback bedeutet leeres Feld.</x:v>
      </x:c>
    </x:row>
    <x:row r="16" ht="49" customHeight="1">
      <x:c r="A16" t="str">
        <x:v>12. LEERSTAND</x:v>
      </x:c>
      <x:c r="B16" s="38" t="str">
        <x:v>Leere Datenfelder sind absichtlich nicht befüllt. Die beiden Versionen unterscheiden sich nur durch die fiktiven Beispiele in der separaten Musterversion.</x:v>
      </x:c>
    </x:row>
  </x:sheetData>
  <x:mergeCells>
    <x:mergeCell ref="A1:J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22" hidden="0" customWidth="1"/>
    <x:col min="3" max="3" width="18" hidden="0" customWidth="1"/>
    <x:col min="4" max="4" width="23" hidden="0" customWidth="1"/>
    <x:col min="5" max="5" width="18" hidden="0" customWidth="1"/>
    <x:col min="6" max="6" width="20" hidden="0" customWidth="1"/>
    <x:col min="7" max="7" width="20" hidden="0" customWidth="1"/>
    <x:col min="8" max="8" width="24" hidden="0" customWidth="1"/>
    <x:col min="9" max="9" width="20" hidden="0" customWidth="1"/>
    <x:col min="10" max="10" width="20" hidden="0" customWidth="1"/>
  </x:cols>
  <x:sheetData>
    <x:row r="1" ht="23" customHeight="1">
      <x:c r="A1" s="46" t="str">
        <x:v>MONATSAUSWERTUNG | 2027</x:v>
      </x:c>
      <x:c r="B1" s="46"/>
      <x:c r="C1" s="46"/>
      <x:c r="D1" s="46"/>
      <x:c r="E1" s="46"/>
      <x:c r="F1" s="46"/>
      <x:c r="G1" s="46"/>
      <x:c r="H1" s="46"/>
      <x:c r="I1" s="46"/>
      <x:c r="J1" s="46"/>
    </x:row>
    <x:row r="2" ht="23" customHeight="1">
      <x:c r="A2" s="46"/>
      <x:c r="B2" s="46"/>
      <x:c r="C2" s="46"/>
      <x:c r="D2" s="46"/>
      <x:c r="E2" s="46"/>
      <x:c r="F2" s="46"/>
      <x:c r="G2" s="46"/>
      <x:c r="H2" s="46"/>
      <x:c r="I2" s="46"/>
      <x:c r="J2" s="46"/>
    </x:row>
    <x:row r="3" ht="31" customHeight="1">
      <x:c r="A3" s="52" t="str">
        <x:v>2027 · Monatliche Auswertung aus eigenen Terminen, Rückmeldungen und Kosten; keine vorgegebenen Kennzahlen.</x:v>
      </x:c>
      <x:c r="B3" s="52"/>
      <x:c r="C3" s="52"/>
      <x:c r="D3" s="52"/>
      <x:c r="E3" s="52"/>
      <x:c r="F3" s="52"/>
      <x:c r="G3" s="52"/>
      <x:c r="H3" s="52"/>
      <x:c r="I3" s="52"/>
      <x:c r="J3" s="52"/>
    </x:row>
    <x:row r="5" ht="32" customHeight="1">
      <x:c r="A5" s="54" t="str">
        <x:v>Monat</x:v>
      </x:c>
      <x:c r="B5" s="54" t="str">
        <x:v>Name</x:v>
      </x:c>
      <x:c r="C5" s="54" t="str">
        <x:v>Geplant</x:v>
      </x:c>
      <x:c r="D5" s="54" t="str">
        <x:v>Durchgeführt</x:v>
      </x:c>
      <x:c r="E5" s="54" t="str">
        <x:v>Abgesagt</x:v>
      </x:c>
      <x:c r="F5" s="54" t="str">
        <x:v>Teilnahmen</x:v>
      </x:c>
      <x:c r="G5" s="54" t="str">
        <x:v>Feedback n</x:v>
      </x:c>
      <x:c r="H5" s="54" t="str">
        <x:v>Zufriedenheit Ø</x:v>
      </x:c>
      <x:c r="I5" s="54" t="str">
        <x:v>Plan €</x:v>
      </x:c>
      <x:c r="J5" s="54" t="str">
        <x:v>Ist €</x:v>
      </x:c>
    </x:row>
    <x:row r="6">
      <x:c r="A6" t="str">
        <x:v>2027-01</x:v>
      </x:c>
      <x:c r="B6" t="str">
        <x:v>Jänner</x:v>
      </x:c>
      <x:c r="C6" t="n">
        <x:f>COUNTIFS(Termine!$C$6:$C$155,$A6,Termine!$H$6:$H$155,"Geplant")</x:f>
        <x:v>0</x:v>
      </x:c>
      <x:c r="D6" t="n">
        <x:f>COUNTIFS(Termine!$C$6:$C$155,$A6,Termine!$H$6:$H$155,"Durchgeführt")</x:f>
        <x:v>0</x:v>
      </x:c>
      <x:c r="E6" t="n">
        <x:f>COUNTIFS(Termine!$C$6:$C$155,$A6,Termine!$H$6:$H$155,"Abgesagt")</x:f>
        <x:v>0</x:v>
      </x:c>
      <x:c r="F6" t="n">
        <x:f>SUMIFS(Termine!$I$6:$I$155,Termine!$C$6:$C$155,$A6,Termine!$H$6:$H$155,"Durchgeführt")</x:f>
        <x:v>0</x:v>
      </x:c>
      <x:c r="G6" t="n">
        <x:f>COUNTIFS(Feedback!$D$6:$D$305,$A6,Feedback!$F$6:$F$305,"&gt;=1")</x:f>
        <x:v>0</x:v>
      </x:c>
      <x:c r="H6" s="28" t="str">
        <x:f>IF(G6=0,"",SUMIF(Feedback!$D$6:$D$305,$A6,Feedback!$F$6:$F$305)/G6)</x:f>
      </x:c>
      <x:c r="I6" s="24" t="n">
        <x:f>SUMIF(Termine!$C$6:$C$155,$A6,Termine!$J$6:$J$155)</x:f>
        <x:v>0</x:v>
      </x:c>
      <x:c r="J6" s="24" t="n">
        <x:f>SUMIF(Termine!$C$6:$C$155,$A6,Termine!$K$6:$K$155)</x:f>
        <x:v>0</x:v>
      </x:c>
    </x:row>
    <x:row r="7">
      <x:c r="A7" t="str">
        <x:v>2027-02</x:v>
      </x:c>
      <x:c r="B7" t="str">
        <x:v>Februar</x:v>
      </x:c>
      <x:c r="C7" t="n">
        <x:f>COUNTIFS(Termine!$C$6:$C$155,$A7,Termine!$H$6:$H$155,"Geplant")</x:f>
        <x:v>0</x:v>
      </x:c>
      <x:c r="D7" t="n">
        <x:f>COUNTIFS(Termine!$C$6:$C$155,$A7,Termine!$H$6:$H$155,"Durchgeführt")</x:f>
        <x:v>0</x:v>
      </x:c>
      <x:c r="E7" t="n">
        <x:f>COUNTIFS(Termine!$C$6:$C$155,$A7,Termine!$H$6:$H$155,"Abgesagt")</x:f>
        <x:v>0</x:v>
      </x:c>
      <x:c r="F7" t="n">
        <x:f>SUMIFS(Termine!$I$6:$I$155,Termine!$C$6:$C$155,$A7,Termine!$H$6:$H$155,"Durchgeführt")</x:f>
        <x:v>0</x:v>
      </x:c>
      <x:c r="G7" t="n">
        <x:f>COUNTIFS(Feedback!$D$6:$D$305,$A7,Feedback!$F$6:$F$305,"&gt;=1")</x:f>
        <x:v>0</x:v>
      </x:c>
      <x:c r="H7" s="28" t="str">
        <x:f>IF(G7=0,"",SUMIF(Feedback!$D$6:$D$305,$A7,Feedback!$F$6:$F$305)/G7)</x:f>
      </x:c>
      <x:c r="I7" s="24" t="n">
        <x:f>SUMIF(Termine!$C$6:$C$155,$A7,Termine!$J$6:$J$155)</x:f>
        <x:v>0</x:v>
      </x:c>
      <x:c r="J7" s="24" t="n">
        <x:f>SUMIF(Termine!$C$6:$C$155,$A7,Termine!$K$6:$K$155)</x:f>
        <x:v>0</x:v>
      </x:c>
    </x:row>
    <x:row r="8">
      <x:c r="A8" t="str">
        <x:v>2027-03</x:v>
      </x:c>
      <x:c r="B8" t="str">
        <x:v>März</x:v>
      </x:c>
      <x:c r="C8" t="n">
        <x:f>COUNTIFS(Termine!$C$6:$C$155,$A8,Termine!$H$6:$H$155,"Geplant")</x:f>
        <x:v>0</x:v>
      </x:c>
      <x:c r="D8" t="n">
        <x:f>COUNTIFS(Termine!$C$6:$C$155,$A8,Termine!$H$6:$H$155,"Durchgeführt")</x:f>
        <x:v>0</x:v>
      </x:c>
      <x:c r="E8" t="n">
        <x:f>COUNTIFS(Termine!$C$6:$C$155,$A8,Termine!$H$6:$H$155,"Abgesagt")</x:f>
        <x:v>0</x:v>
      </x:c>
      <x:c r="F8" t="n">
        <x:f>SUMIFS(Termine!$I$6:$I$155,Termine!$C$6:$C$155,$A8,Termine!$H$6:$H$155,"Durchgeführt")</x:f>
        <x:v>0</x:v>
      </x:c>
      <x:c r="G8" t="n">
        <x:f>COUNTIFS(Feedback!$D$6:$D$305,$A8,Feedback!$F$6:$F$305,"&gt;=1")</x:f>
        <x:v>0</x:v>
      </x:c>
      <x:c r="H8" s="28" t="str">
        <x:f>IF(G8=0,"",SUMIF(Feedback!$D$6:$D$305,$A8,Feedback!$F$6:$F$305)/G8)</x:f>
      </x:c>
      <x:c r="I8" s="24" t="n">
        <x:f>SUMIF(Termine!$C$6:$C$155,$A8,Termine!$J$6:$J$155)</x:f>
        <x:v>0</x:v>
      </x:c>
      <x:c r="J8" s="24" t="n">
        <x:f>SUMIF(Termine!$C$6:$C$155,$A8,Termine!$K$6:$K$155)</x:f>
        <x:v>0</x:v>
      </x:c>
    </x:row>
    <x:row r="9">
      <x:c r="A9" t="str">
        <x:v>2027-04</x:v>
      </x:c>
      <x:c r="B9" t="str">
        <x:v>April</x:v>
      </x:c>
      <x:c r="C9" t="n">
        <x:f>COUNTIFS(Termine!$C$6:$C$155,$A9,Termine!$H$6:$H$155,"Geplant")</x:f>
        <x:v>0</x:v>
      </x:c>
      <x:c r="D9" t="n">
        <x:f>COUNTIFS(Termine!$C$6:$C$155,$A9,Termine!$H$6:$H$155,"Durchgeführt")</x:f>
        <x:v>0</x:v>
      </x:c>
      <x:c r="E9" t="n">
        <x:f>COUNTIFS(Termine!$C$6:$C$155,$A9,Termine!$H$6:$H$155,"Abgesagt")</x:f>
        <x:v>0</x:v>
      </x:c>
      <x:c r="F9" t="n">
        <x:f>SUMIFS(Termine!$I$6:$I$155,Termine!$C$6:$C$155,$A9,Termine!$H$6:$H$155,"Durchgeführt")</x:f>
        <x:v>0</x:v>
      </x:c>
      <x:c r="G9" t="n">
        <x:f>COUNTIFS(Feedback!$D$6:$D$305,$A9,Feedback!$F$6:$F$305,"&gt;=1")</x:f>
        <x:v>0</x:v>
      </x:c>
      <x:c r="H9" s="28" t="str">
        <x:f>IF(G9=0,"",SUMIF(Feedback!$D$6:$D$305,$A9,Feedback!$F$6:$F$305)/G9)</x:f>
      </x:c>
      <x:c r="I9" s="24" t="n">
        <x:f>SUMIF(Termine!$C$6:$C$155,$A9,Termine!$J$6:$J$155)</x:f>
        <x:v>0</x:v>
      </x:c>
      <x:c r="J9" s="24" t="n">
        <x:f>SUMIF(Termine!$C$6:$C$155,$A9,Termine!$K$6:$K$155)</x:f>
        <x:v>0</x:v>
      </x:c>
    </x:row>
    <x:row r="10">
      <x:c r="A10" t="str">
        <x:v>2027-05</x:v>
      </x:c>
      <x:c r="B10" t="str">
        <x:v>Mai</x:v>
      </x:c>
      <x:c r="C10" t="n">
        <x:f>COUNTIFS(Termine!$C$6:$C$155,$A10,Termine!$H$6:$H$155,"Geplant")</x:f>
        <x:v>0</x:v>
      </x:c>
      <x:c r="D10" t="n">
        <x:f>COUNTIFS(Termine!$C$6:$C$155,$A10,Termine!$H$6:$H$155,"Durchgeführt")</x:f>
        <x:v>0</x:v>
      </x:c>
      <x:c r="E10" t="n">
        <x:f>COUNTIFS(Termine!$C$6:$C$155,$A10,Termine!$H$6:$H$155,"Abgesagt")</x:f>
        <x:v>0</x:v>
      </x:c>
      <x:c r="F10" t="n">
        <x:f>SUMIFS(Termine!$I$6:$I$155,Termine!$C$6:$C$155,$A10,Termine!$H$6:$H$155,"Durchgeführt")</x:f>
        <x:v>0</x:v>
      </x:c>
      <x:c r="G10" t="n">
        <x:f>COUNTIFS(Feedback!$D$6:$D$305,$A10,Feedback!$F$6:$F$305,"&gt;=1")</x:f>
        <x:v>0</x:v>
      </x:c>
      <x:c r="H10" s="28" t="str">
        <x:f>IF(G10=0,"",SUMIF(Feedback!$D$6:$D$305,$A10,Feedback!$F$6:$F$305)/G10)</x:f>
      </x:c>
      <x:c r="I10" s="24" t="n">
        <x:f>SUMIF(Termine!$C$6:$C$155,$A10,Termine!$J$6:$J$155)</x:f>
        <x:v>0</x:v>
      </x:c>
      <x:c r="J10" s="24" t="n">
        <x:f>SUMIF(Termine!$C$6:$C$155,$A10,Termine!$K$6:$K$155)</x:f>
        <x:v>0</x:v>
      </x:c>
    </x:row>
    <x:row r="11">
      <x:c r="A11" t="str">
        <x:v>2027-06</x:v>
      </x:c>
      <x:c r="B11" t="str">
        <x:v>Juni</x:v>
      </x:c>
      <x:c r="C11" t="n">
        <x:f>COUNTIFS(Termine!$C$6:$C$155,$A11,Termine!$H$6:$H$155,"Geplant")</x:f>
        <x:v>0</x:v>
      </x:c>
      <x:c r="D11" t="n">
        <x:f>COUNTIFS(Termine!$C$6:$C$155,$A11,Termine!$H$6:$H$155,"Durchgeführt")</x:f>
        <x:v>0</x:v>
      </x:c>
      <x:c r="E11" t="n">
        <x:f>COUNTIFS(Termine!$C$6:$C$155,$A11,Termine!$H$6:$H$155,"Abgesagt")</x:f>
        <x:v>0</x:v>
      </x:c>
      <x:c r="F11" t="n">
        <x:f>SUMIFS(Termine!$I$6:$I$155,Termine!$C$6:$C$155,$A11,Termine!$H$6:$H$155,"Durchgeführt")</x:f>
        <x:v>0</x:v>
      </x:c>
      <x:c r="G11" t="n">
        <x:f>COUNTIFS(Feedback!$D$6:$D$305,$A11,Feedback!$F$6:$F$305,"&gt;=1")</x:f>
        <x:v>0</x:v>
      </x:c>
      <x:c r="H11" s="28" t="str">
        <x:f>IF(G11=0,"",SUMIF(Feedback!$D$6:$D$305,$A11,Feedback!$F$6:$F$305)/G11)</x:f>
      </x:c>
      <x:c r="I11" s="24" t="n">
        <x:f>SUMIF(Termine!$C$6:$C$155,$A11,Termine!$J$6:$J$155)</x:f>
        <x:v>0</x:v>
      </x:c>
      <x:c r="J11" s="24" t="n">
        <x:f>SUMIF(Termine!$C$6:$C$155,$A11,Termine!$K$6:$K$155)</x:f>
        <x:v>0</x:v>
      </x:c>
    </x:row>
    <x:row r="12">
      <x:c r="A12" t="str">
        <x:v>2027-07</x:v>
      </x:c>
      <x:c r="B12" t="str">
        <x:v>Juli</x:v>
      </x:c>
      <x:c r="C12" t="n">
        <x:f>COUNTIFS(Termine!$C$6:$C$155,$A12,Termine!$H$6:$H$155,"Geplant")</x:f>
        <x:v>0</x:v>
      </x:c>
      <x:c r="D12" t="n">
        <x:f>COUNTIFS(Termine!$C$6:$C$155,$A12,Termine!$H$6:$H$155,"Durchgeführt")</x:f>
        <x:v>0</x:v>
      </x:c>
      <x:c r="E12" t="n">
        <x:f>COUNTIFS(Termine!$C$6:$C$155,$A12,Termine!$H$6:$H$155,"Abgesagt")</x:f>
        <x:v>0</x:v>
      </x:c>
      <x:c r="F12" t="n">
        <x:f>SUMIFS(Termine!$I$6:$I$155,Termine!$C$6:$C$155,$A12,Termine!$H$6:$H$155,"Durchgeführt")</x:f>
        <x:v>0</x:v>
      </x:c>
      <x:c r="G12" t="n">
        <x:f>COUNTIFS(Feedback!$D$6:$D$305,$A12,Feedback!$F$6:$F$305,"&gt;=1")</x:f>
        <x:v>0</x:v>
      </x:c>
      <x:c r="H12" s="28" t="str">
        <x:f>IF(G12=0,"",SUMIF(Feedback!$D$6:$D$305,$A12,Feedback!$F$6:$F$305)/G12)</x:f>
      </x:c>
      <x:c r="I12" s="24" t="n">
        <x:f>SUMIF(Termine!$C$6:$C$155,$A12,Termine!$J$6:$J$155)</x:f>
        <x:v>0</x:v>
      </x:c>
      <x:c r="J12" s="24" t="n">
        <x:f>SUMIF(Termine!$C$6:$C$155,$A12,Termine!$K$6:$K$155)</x:f>
        <x:v>0</x:v>
      </x:c>
    </x:row>
    <x:row r="13">
      <x:c r="A13" t="str">
        <x:v>2027-08</x:v>
      </x:c>
      <x:c r="B13" t="str">
        <x:v>August</x:v>
      </x:c>
      <x:c r="C13" t="n">
        <x:f>COUNTIFS(Termine!$C$6:$C$155,$A13,Termine!$H$6:$H$155,"Geplant")</x:f>
        <x:v>0</x:v>
      </x:c>
      <x:c r="D13" t="n">
        <x:f>COUNTIFS(Termine!$C$6:$C$155,$A13,Termine!$H$6:$H$155,"Durchgeführt")</x:f>
        <x:v>0</x:v>
      </x:c>
      <x:c r="E13" t="n">
        <x:f>COUNTIFS(Termine!$C$6:$C$155,$A13,Termine!$H$6:$H$155,"Abgesagt")</x:f>
        <x:v>0</x:v>
      </x:c>
      <x:c r="F13" t="n">
        <x:f>SUMIFS(Termine!$I$6:$I$155,Termine!$C$6:$C$155,$A13,Termine!$H$6:$H$155,"Durchgeführt")</x:f>
        <x:v>0</x:v>
      </x:c>
      <x:c r="G13" t="n">
        <x:f>COUNTIFS(Feedback!$D$6:$D$305,$A13,Feedback!$F$6:$F$305,"&gt;=1")</x:f>
        <x:v>0</x:v>
      </x:c>
      <x:c r="H13" s="28" t="str">
        <x:f>IF(G13=0,"",SUMIF(Feedback!$D$6:$D$305,$A13,Feedback!$F$6:$F$305)/G13)</x:f>
      </x:c>
      <x:c r="I13" s="24" t="n">
        <x:f>SUMIF(Termine!$C$6:$C$155,$A13,Termine!$J$6:$J$155)</x:f>
        <x:v>0</x:v>
      </x:c>
      <x:c r="J13" s="24" t="n">
        <x:f>SUMIF(Termine!$C$6:$C$155,$A13,Termine!$K$6:$K$155)</x:f>
        <x:v>0</x:v>
      </x:c>
    </x:row>
    <x:row r="14">
      <x:c r="A14" t="str">
        <x:v>2027-09</x:v>
      </x:c>
      <x:c r="B14" t="str">
        <x:v>September</x:v>
      </x:c>
      <x:c r="C14" t="n">
        <x:f>COUNTIFS(Termine!$C$6:$C$155,$A14,Termine!$H$6:$H$155,"Geplant")</x:f>
        <x:v>0</x:v>
      </x:c>
      <x:c r="D14" t="n">
        <x:f>COUNTIFS(Termine!$C$6:$C$155,$A14,Termine!$H$6:$H$155,"Durchgeführt")</x:f>
        <x:v>0</x:v>
      </x:c>
      <x:c r="E14" t="n">
        <x:f>COUNTIFS(Termine!$C$6:$C$155,$A14,Termine!$H$6:$H$155,"Abgesagt")</x:f>
        <x:v>0</x:v>
      </x:c>
      <x:c r="F14" t="n">
        <x:f>SUMIFS(Termine!$I$6:$I$155,Termine!$C$6:$C$155,$A14,Termine!$H$6:$H$155,"Durchgeführt")</x:f>
        <x:v>0</x:v>
      </x:c>
      <x:c r="G14" t="n">
        <x:f>COUNTIFS(Feedback!$D$6:$D$305,$A14,Feedback!$F$6:$F$305,"&gt;=1")</x:f>
        <x:v>0</x:v>
      </x:c>
      <x:c r="H14" s="28" t="str">
        <x:f>IF(G14=0,"",SUMIF(Feedback!$D$6:$D$305,$A14,Feedback!$F$6:$F$305)/G14)</x:f>
      </x:c>
      <x:c r="I14" s="24" t="n">
        <x:f>SUMIF(Termine!$C$6:$C$155,$A14,Termine!$J$6:$J$155)</x:f>
        <x:v>0</x:v>
      </x:c>
      <x:c r="J14" s="24" t="n">
        <x:f>SUMIF(Termine!$C$6:$C$155,$A14,Termine!$K$6:$K$155)</x:f>
        <x:v>0</x:v>
      </x:c>
    </x:row>
    <x:row r="15">
      <x:c r="A15" t="str">
        <x:v>2027-10</x:v>
      </x:c>
      <x:c r="B15" t="str">
        <x:v>Oktober</x:v>
      </x:c>
      <x:c r="C15" t="n">
        <x:f>COUNTIFS(Termine!$C$6:$C$155,$A15,Termine!$H$6:$H$155,"Geplant")</x:f>
        <x:v>0</x:v>
      </x:c>
      <x:c r="D15" t="n">
        <x:f>COUNTIFS(Termine!$C$6:$C$155,$A15,Termine!$H$6:$H$155,"Durchgeführt")</x:f>
        <x:v>0</x:v>
      </x:c>
      <x:c r="E15" t="n">
        <x:f>COUNTIFS(Termine!$C$6:$C$155,$A15,Termine!$H$6:$H$155,"Abgesagt")</x:f>
        <x:v>0</x:v>
      </x:c>
      <x:c r="F15" t="n">
        <x:f>SUMIFS(Termine!$I$6:$I$155,Termine!$C$6:$C$155,$A15,Termine!$H$6:$H$155,"Durchgeführt")</x:f>
        <x:v>0</x:v>
      </x:c>
      <x:c r="G15" t="n">
        <x:f>COUNTIFS(Feedback!$D$6:$D$305,$A15,Feedback!$F$6:$F$305,"&gt;=1")</x:f>
        <x:v>0</x:v>
      </x:c>
      <x:c r="H15" s="28" t="str">
        <x:f>IF(G15=0,"",SUMIF(Feedback!$D$6:$D$305,$A15,Feedback!$F$6:$F$305)/G15)</x:f>
      </x:c>
      <x:c r="I15" s="24" t="n">
        <x:f>SUMIF(Termine!$C$6:$C$155,$A15,Termine!$J$6:$J$155)</x:f>
        <x:v>0</x:v>
      </x:c>
      <x:c r="J15" s="24" t="n">
        <x:f>SUMIF(Termine!$C$6:$C$155,$A15,Termine!$K$6:$K$155)</x:f>
        <x:v>0</x:v>
      </x:c>
    </x:row>
    <x:row r="16">
      <x:c r="A16" t="str">
        <x:v>2027-11</x:v>
      </x:c>
      <x:c r="B16" t="str">
        <x:v>November</x:v>
      </x:c>
      <x:c r="C16" t="n">
        <x:f>COUNTIFS(Termine!$C$6:$C$155,$A16,Termine!$H$6:$H$155,"Geplant")</x:f>
        <x:v>0</x:v>
      </x:c>
      <x:c r="D16" t="n">
        <x:f>COUNTIFS(Termine!$C$6:$C$155,$A16,Termine!$H$6:$H$155,"Durchgeführt")</x:f>
        <x:v>0</x:v>
      </x:c>
      <x:c r="E16" t="n">
        <x:f>COUNTIFS(Termine!$C$6:$C$155,$A16,Termine!$H$6:$H$155,"Abgesagt")</x:f>
        <x:v>0</x:v>
      </x:c>
      <x:c r="F16" t="n">
        <x:f>SUMIFS(Termine!$I$6:$I$155,Termine!$C$6:$C$155,$A16,Termine!$H$6:$H$155,"Durchgeführt")</x:f>
        <x:v>0</x:v>
      </x:c>
      <x:c r="G16" t="n">
        <x:f>COUNTIFS(Feedback!$D$6:$D$305,$A16,Feedback!$F$6:$F$305,"&gt;=1")</x:f>
        <x:v>0</x:v>
      </x:c>
      <x:c r="H16" s="28" t="str">
        <x:f>IF(G16=0,"",SUMIF(Feedback!$D$6:$D$305,$A16,Feedback!$F$6:$F$305)/G16)</x:f>
      </x:c>
      <x:c r="I16" s="24" t="n">
        <x:f>SUMIF(Termine!$C$6:$C$155,$A16,Termine!$J$6:$J$155)</x:f>
        <x:v>0</x:v>
      </x:c>
      <x:c r="J16" s="24" t="n">
        <x:f>SUMIF(Termine!$C$6:$C$155,$A16,Termine!$K$6:$K$155)</x:f>
        <x:v>0</x:v>
      </x:c>
    </x:row>
    <x:row r="17">
      <x:c r="A17" t="str">
        <x:v>2027-12</x:v>
      </x:c>
      <x:c r="B17" t="str">
        <x:v>Dezember</x:v>
      </x:c>
      <x:c r="C17" t="n">
        <x:f>COUNTIFS(Termine!$C$6:$C$155,$A17,Termine!$H$6:$H$155,"Geplant")</x:f>
        <x:v>0</x:v>
      </x:c>
      <x:c r="D17" t="n">
        <x:f>COUNTIFS(Termine!$C$6:$C$155,$A17,Termine!$H$6:$H$155,"Durchgeführt")</x:f>
        <x:v>0</x:v>
      </x:c>
      <x:c r="E17" t="n">
        <x:f>COUNTIFS(Termine!$C$6:$C$155,$A17,Termine!$H$6:$H$155,"Abgesagt")</x:f>
        <x:v>0</x:v>
      </x:c>
      <x:c r="F17" t="n">
        <x:f>SUMIFS(Termine!$I$6:$I$155,Termine!$C$6:$C$155,$A17,Termine!$H$6:$H$155,"Durchgeführt")</x:f>
        <x:v>0</x:v>
      </x:c>
      <x:c r="G17" t="n">
        <x:f>COUNTIFS(Feedback!$D$6:$D$305,$A17,Feedback!$F$6:$F$305,"&gt;=1")</x:f>
        <x:v>0</x:v>
      </x:c>
      <x:c r="H17" s="28" t="str">
        <x:f>IF(G17=0,"",SUMIF(Feedback!$D$6:$D$305,$A17,Feedback!$F$6:$F$305)/G17)</x:f>
      </x:c>
      <x:c r="I17" s="24" t="n">
        <x:f>SUMIF(Termine!$C$6:$C$155,$A17,Termine!$J$6:$J$155)</x:f>
        <x:v>0</x:v>
      </x:c>
      <x:c r="J17" s="24" t="n">
        <x:f>SUMIF(Termine!$C$6:$C$155,$A17,Termine!$K$6:$K$155)</x:f>
        <x:v>0</x:v>
      </x:c>
    </x:row>
  </x:sheetData>
  <x:mergeCells>
    <x:mergeCell ref="A1:J2"/>
    <x:mergeCell ref="A3:J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33" hidden="0" customWidth="1"/>
    <x:col min="3" max="3" width="21" hidden="0" customWidth="1"/>
    <x:col min="4" max="4" width="20" hidden="0" customWidth="1"/>
    <x:col min="5" max="5" width="17" hidden="0" customWidth="1"/>
    <x:col min="6" max="6" width="19" hidden="0" customWidth="1"/>
    <x:col min="7" max="7" width="15" hidden="0" customWidth="1"/>
    <x:col min="8" max="8" width="20" hidden="0" customWidth="1"/>
    <x:col min="9" max="9" width="18" hidden="0" customWidth="1"/>
    <x:col min="10" max="10" width="22" hidden="0" customWidth="1"/>
  </x:cols>
  <x:sheetData>
    <x:row r="1" ht="23" customHeight="1">
      <x:c r="A1" s="46" t="str">
        <x:v>AKTIVITÄTENKATALOG | 2027</x:v>
      </x:c>
      <x:c r="B1" s="46"/>
      <x:c r="C1" s="46"/>
      <x:c r="D1" s="46"/>
      <x:c r="E1" s="46"/>
      <x:c r="F1" s="46"/>
      <x:c r="G1" s="46"/>
      <x:c r="H1" s="46"/>
      <x:c r="I1" s="46"/>
      <x:c r="J1" s="46"/>
    </x:row>
    <x:row r="2" ht="23" customHeight="1">
      <x:c r="A2" s="46"/>
      <x:c r="B2" s="46"/>
      <x:c r="C2" s="46"/>
      <x:c r="D2" s="46"/>
      <x:c r="E2" s="46"/>
      <x:c r="F2" s="46"/>
      <x:c r="G2" s="46"/>
      <x:c r="H2" s="46"/>
      <x:c r="I2" s="46"/>
      <x:c r="J2" s="46"/>
    </x:row>
    <x:row r="3" ht="31" customHeight="1">
      <x:c r="A3" s="52" t="str">
        <x:v>Neutraler Aktivitätskatalog und automatisch berechnete Planungs-/Feedbackkennzahlen. Eigene Interessenwerte werden erst nach Eingabe sichtbar.</x:v>
      </x:c>
      <x:c r="B3" s="52"/>
      <x:c r="C3" s="52"/>
      <x:c r="D3" s="52"/>
      <x:c r="E3" s="52"/>
      <x:c r="F3" s="52"/>
      <x:c r="G3" s="52"/>
      <x:c r="H3" s="52"/>
      <x:c r="I3" s="52"/>
      <x:c r="J3" s="52"/>
    </x:row>
    <x:row r="5" ht="32" customHeight="1">
      <x:c r="A5" s="54" t="str">
        <x:v>Code</x:v>
      </x:c>
      <x:c r="B5" s="54" t="str">
        <x:v>Aktivität</x:v>
      </x:c>
      <x:c r="C5" s="54" t="str">
        <x:v>Fachbereich</x:v>
      </x:c>
      <x:c r="D5" s="54" t="str">
        <x:v>Interesse (Nennungen)</x:v>
      </x:c>
      <x:c r="E5" s="54" t="str">
        <x:v>Geplant</x:v>
      </x:c>
      <x:c r="F5" s="54" t="str">
        <x:v>Durchgeführt</x:v>
      </x:c>
      <x:c r="G5" s="54" t="str">
        <x:v>Abgesagt</x:v>
      </x:c>
      <x:c r="H5" s="54" t="str">
        <x:v>Teilnahmen</x:v>
      </x:c>
      <x:c r="I5" s="54" t="str">
        <x:v>Feedback n</x:v>
      </x:c>
      <x:c r="J5" s="54" t="str">
        <x:v>Zufriedenheit Ø</x:v>
      </x:c>
    </x:row>
    <x:row r="6">
      <x:c r="A6" t="str">
        <x:v>A001</x:v>
      </x:c>
      <x:c r="B6" t="str">
        <x:v>Rätsellösen in Gruppe</x:v>
      </x:c>
      <x:c r="C6" t="str">
        <x:v>Kognitiv</x:v>
      </x:c>
      <x:c r="D6" t="str">
        <x:f>IF(B6="","",IFERROR(IF(VLOOKUP(B6,Interessenbestand!$A$6:$B$30,2,FALSE)="","",VLOOKUP(B6,Interessenbestand!$A$6:$B$30,2,FALSE)),""))</x:f>
      </x:c>
      <x:c r="E6" t="n">
        <x:f>IF(B6="","",COUNTIFS(Termine!$E$6:$E$155,B6,Termine!$H$6:$H$155,"Geplant"))</x:f>
        <x:v>0</x:v>
      </x:c>
      <x:c r="F6" t="n">
        <x:f>IF(B6="","",COUNTIFS(Termine!$E$6:$E$155,B6,Termine!$H$6:$H$155,"Durchgeführt"))</x:f>
        <x:v>0</x:v>
      </x:c>
      <x:c r="G6" t="n">
        <x:f>IF(B6="","",COUNTIFS(Termine!$E$6:$E$155,B6,Termine!$H$6:$H$155,"Abgesagt"))</x:f>
        <x:v>0</x:v>
      </x:c>
      <x:c r="H6" t="n">
        <x:f>IF(B6="","",SUMIFS(Termine!$I$6:$I$155,Termine!$E$6:$E$155,B6,Termine!$H$6:$H$155,"Durchgeführt"))</x:f>
        <x:v>0</x:v>
      </x:c>
      <x:c r="I6" t="n">
        <x:f>IF(B6="","",COUNTIFS(Feedback!$E$6:$E$305,B6,Feedback!$F$6:$F$305,"&gt;=1"))</x:f>
        <x:v>0</x:v>
      </x:c>
      <x:c r="J6" s="28" t="str">
        <x:f>IF(OR(B6="",I6=0),"",SUMIF(Feedback!$E$6:$E$305,B6,Feedback!$F$6:$F$305)/I6)</x:f>
      </x:c>
    </x:row>
    <x:row r="7">
      <x:c r="A7" t="str">
        <x:v>A002</x:v>
      </x:c>
      <x:c r="B7" t="str">
        <x:v>Singen</x:v>
      </x:c>
      <x:c r="C7" t="str">
        <x:v>Musik</x:v>
      </x:c>
      <x:c r="D7" t="str">
        <x:f>IF(B7="","",IFERROR(IF(VLOOKUP(B7,Interessenbestand!$A$6:$B$30,2,FALSE)="","",VLOOKUP(B7,Interessenbestand!$A$6:$B$30,2,FALSE)),""))</x:f>
      </x:c>
      <x:c r="E7" t="n">
        <x:f>IF(B7="","",COUNTIFS(Termine!$E$6:$E$155,B7,Termine!$H$6:$H$155,"Geplant"))</x:f>
        <x:v>0</x:v>
      </x:c>
      <x:c r="F7" t="n">
        <x:f>IF(B7="","",COUNTIFS(Termine!$E$6:$E$155,B7,Termine!$H$6:$H$155,"Durchgeführt"))</x:f>
        <x:v>0</x:v>
      </x:c>
      <x:c r="G7" t="n">
        <x:f>IF(B7="","",COUNTIFS(Termine!$E$6:$E$155,B7,Termine!$H$6:$H$155,"Abgesagt"))</x:f>
        <x:v>0</x:v>
      </x:c>
      <x:c r="H7" t="n">
        <x:f>IF(B7="","",SUMIFS(Termine!$I$6:$I$155,Termine!$E$6:$E$155,B7,Termine!$H$6:$H$155,"Durchgeführt"))</x:f>
        <x:v>0</x:v>
      </x:c>
      <x:c r="I7" t="n">
        <x:f>IF(B7="","",COUNTIFS(Feedback!$E$6:$E$305,B7,Feedback!$F$6:$F$305,"&gt;=1"))</x:f>
        <x:v>0</x:v>
      </x:c>
      <x:c r="J7" s="28" t="str">
        <x:f>IF(OR(B7="",I7=0),"",SUMIF(Feedback!$E$6:$E$305,B7,Feedback!$F$6:$F$305)/I7)</x:f>
      </x:c>
    </x:row>
    <x:row r="8">
      <x:c r="A8" t="str">
        <x:v>A003</x:v>
      </x:c>
      <x:c r="B8" t="str">
        <x:v>Spaziergänge</x:v>
      </x:c>
      <x:c r="C8" t="str">
        <x:v>Bewegung</x:v>
      </x:c>
      <x:c r="D8" t="str">
        <x:f>IF(B8="","",IFERROR(IF(VLOOKUP(B8,Interessenbestand!$A$6:$B$30,2,FALSE)="","",VLOOKUP(B8,Interessenbestand!$A$6:$B$30,2,FALSE)),""))</x:f>
      </x:c>
      <x:c r="E8" t="n">
        <x:f>IF(B8="","",COUNTIFS(Termine!$E$6:$E$155,B8,Termine!$H$6:$H$155,"Geplant"))</x:f>
        <x:v>0</x:v>
      </x:c>
      <x:c r="F8" t="n">
        <x:f>IF(B8="","",COUNTIFS(Termine!$E$6:$E$155,B8,Termine!$H$6:$H$155,"Durchgeführt"))</x:f>
        <x:v>0</x:v>
      </x:c>
      <x:c r="G8" t="n">
        <x:f>IF(B8="","",COUNTIFS(Termine!$E$6:$E$155,B8,Termine!$H$6:$H$155,"Abgesagt"))</x:f>
        <x:v>0</x:v>
      </x:c>
      <x:c r="H8" t="n">
        <x:f>IF(B8="","",SUMIFS(Termine!$I$6:$I$155,Termine!$E$6:$E$155,B8,Termine!$H$6:$H$155,"Durchgeführt"))</x:f>
        <x:v>0</x:v>
      </x:c>
      <x:c r="I8" t="n">
        <x:f>IF(B8="","",COUNTIFS(Feedback!$E$6:$E$305,B8,Feedback!$F$6:$F$305,"&gt;=1"))</x:f>
        <x:v>0</x:v>
      </x:c>
      <x:c r="J8" s="28" t="str">
        <x:f>IF(OR(B8="",I8=0),"",SUMIF(Feedback!$E$6:$E$305,B8,Feedback!$F$6:$F$305)/I8)</x:f>
      </x:c>
    </x:row>
    <x:row r="9">
      <x:c r="A9" t="str">
        <x:v>A004</x:v>
      </x:c>
      <x:c r="B9" t="str">
        <x:v>Einzelbetreuung</x:v>
      </x:c>
      <x:c r="C9" t="str">
        <x:v>Einzel</x:v>
      </x:c>
      <x:c r="D9" t="str">
        <x:f>IF(B9="","",IFERROR(IF(VLOOKUP(B9,Interessenbestand!$A$6:$B$30,2,FALSE)="","",VLOOKUP(B9,Interessenbestand!$A$6:$B$30,2,FALSE)),""))</x:f>
      </x:c>
      <x:c r="E9" t="n">
        <x:f>IF(B9="","",COUNTIFS(Termine!$E$6:$E$155,B9,Termine!$H$6:$H$155,"Geplant"))</x:f>
        <x:v>0</x:v>
      </x:c>
      <x:c r="F9" t="n">
        <x:f>IF(B9="","",COUNTIFS(Termine!$E$6:$E$155,B9,Termine!$H$6:$H$155,"Durchgeführt"))</x:f>
        <x:v>0</x:v>
      </x:c>
      <x:c r="G9" t="n">
        <x:f>IF(B9="","",COUNTIFS(Termine!$E$6:$E$155,B9,Termine!$H$6:$H$155,"Abgesagt"))</x:f>
        <x:v>0</x:v>
      </x:c>
      <x:c r="H9" t="n">
        <x:f>IF(B9="","",SUMIFS(Termine!$I$6:$I$155,Termine!$E$6:$E$155,B9,Termine!$H$6:$H$155,"Durchgeführt"))</x:f>
        <x:v>0</x:v>
      </x:c>
      <x:c r="I9" t="n">
        <x:f>IF(B9="","",COUNTIFS(Feedback!$E$6:$E$305,B9,Feedback!$F$6:$F$305,"&gt;=1"))</x:f>
        <x:v>0</x:v>
      </x:c>
      <x:c r="J9" s="28" t="str">
        <x:f>IF(OR(B9="",I9=0),"",SUMIF(Feedback!$E$6:$E$305,B9,Feedback!$F$6:$F$305)/I9)</x:f>
      </x:c>
    </x:row>
    <x:row r="10">
      <x:c r="A10" t="str">
        <x:v>A005</x:v>
      </x:c>
      <x:c r="B10" t="str">
        <x:v>Gedächtnisübungen</x:v>
      </x:c>
      <x:c r="C10" t="str">
        <x:v>Kognitiv</x:v>
      </x:c>
      <x:c r="D10" t="str">
        <x:f>IF(B10="","",IFERROR(IF(VLOOKUP(B10,Interessenbestand!$A$6:$B$30,2,FALSE)="","",VLOOKUP(B10,Interessenbestand!$A$6:$B$30,2,FALSE)),""))</x:f>
      </x:c>
      <x:c r="E10" t="n">
        <x:f>IF(B10="","",COUNTIFS(Termine!$E$6:$E$155,B10,Termine!$H$6:$H$155,"Geplant"))</x:f>
        <x:v>0</x:v>
      </x:c>
      <x:c r="F10" t="n">
        <x:f>IF(B10="","",COUNTIFS(Termine!$E$6:$E$155,B10,Termine!$H$6:$H$155,"Durchgeführt"))</x:f>
        <x:v>0</x:v>
      </x:c>
      <x:c r="G10" t="n">
        <x:f>IF(B10="","",COUNTIFS(Termine!$E$6:$E$155,B10,Termine!$H$6:$H$155,"Abgesagt"))</x:f>
        <x:v>0</x:v>
      </x:c>
      <x:c r="H10" t="n">
        <x:f>IF(B10="","",SUMIFS(Termine!$I$6:$I$155,Termine!$E$6:$E$155,B10,Termine!$H$6:$H$155,"Durchgeführt"))</x:f>
        <x:v>0</x:v>
      </x:c>
      <x:c r="I10" t="n">
        <x:f>IF(B10="","",COUNTIFS(Feedback!$E$6:$E$305,B10,Feedback!$F$6:$F$305,"&gt;=1"))</x:f>
        <x:v>0</x:v>
      </x:c>
      <x:c r="J10" s="28" t="str">
        <x:f>IF(OR(B10="",I10=0),"",SUMIF(Feedback!$E$6:$E$305,B10,Feedback!$F$6:$F$305)/I10)</x:f>
      </x:c>
    </x:row>
    <x:row r="11">
      <x:c r="A11" t="str">
        <x:v>A006</x:v>
      </x:c>
      <x:c r="B11" t="str">
        <x:v>Ballspiele</x:v>
      </x:c>
      <x:c r="C11" t="str">
        <x:v>Bewegung</x:v>
      </x:c>
      <x:c r="D11" t="str">
        <x:f>IF(B11="","",IFERROR(IF(VLOOKUP(B11,Interessenbestand!$A$6:$B$30,2,FALSE)="","",VLOOKUP(B11,Interessenbestand!$A$6:$B$30,2,FALSE)),""))</x:f>
      </x:c>
      <x:c r="E11" t="n">
        <x:f>IF(B11="","",COUNTIFS(Termine!$E$6:$E$155,B11,Termine!$H$6:$H$155,"Geplant"))</x:f>
        <x:v>0</x:v>
      </x:c>
      <x:c r="F11" t="n">
        <x:f>IF(B11="","",COUNTIFS(Termine!$E$6:$E$155,B11,Termine!$H$6:$H$155,"Durchgeführt"))</x:f>
        <x:v>0</x:v>
      </x:c>
      <x:c r="G11" t="n">
        <x:f>IF(B11="","",COUNTIFS(Termine!$E$6:$E$155,B11,Termine!$H$6:$H$155,"Abgesagt"))</x:f>
        <x:v>0</x:v>
      </x:c>
      <x:c r="H11" t="n">
        <x:f>IF(B11="","",SUMIFS(Termine!$I$6:$I$155,Termine!$E$6:$E$155,B11,Termine!$H$6:$H$155,"Durchgeführt"))</x:f>
        <x:v>0</x:v>
      </x:c>
      <x:c r="I11" t="n">
        <x:f>IF(B11="","",COUNTIFS(Feedback!$E$6:$E$305,B11,Feedback!$F$6:$F$305,"&gt;=1"))</x:f>
        <x:v>0</x:v>
      </x:c>
      <x:c r="J11" s="28" t="str">
        <x:f>IF(OR(B11="",I11=0),"",SUMIF(Feedback!$E$6:$E$305,B11,Feedback!$F$6:$F$305)/I11)</x:f>
      </x:c>
    </x:row>
    <x:row r="12">
      <x:c r="A12" t="str">
        <x:v>A007</x:v>
      </x:c>
      <x:c r="B12" t="str">
        <x:v>Gesellschaftsspiele</x:v>
      </x:c>
      <x:c r="C12" t="str">
        <x:v>Spiele</x:v>
      </x:c>
      <x:c r="D12" t="str">
        <x:f>IF(B12="","",IFERROR(IF(VLOOKUP(B12,Interessenbestand!$A$6:$B$30,2,FALSE)="","",VLOOKUP(B12,Interessenbestand!$A$6:$B$30,2,FALSE)),""))</x:f>
      </x:c>
      <x:c r="E12" t="n">
        <x:f>IF(B12="","",COUNTIFS(Termine!$E$6:$E$155,B12,Termine!$H$6:$H$155,"Geplant"))</x:f>
        <x:v>0</x:v>
      </x:c>
      <x:c r="F12" t="n">
        <x:f>IF(B12="","",COUNTIFS(Termine!$E$6:$E$155,B12,Termine!$H$6:$H$155,"Durchgeführt"))</x:f>
        <x:v>0</x:v>
      </x:c>
      <x:c r="G12" t="n">
        <x:f>IF(B12="","",COUNTIFS(Termine!$E$6:$E$155,B12,Termine!$H$6:$H$155,"Abgesagt"))</x:f>
        <x:v>0</x:v>
      </x:c>
      <x:c r="H12" t="n">
        <x:f>IF(B12="","",SUMIFS(Termine!$I$6:$I$155,Termine!$E$6:$E$155,B12,Termine!$H$6:$H$155,"Durchgeführt"))</x:f>
        <x:v>0</x:v>
      </x:c>
      <x:c r="I12" t="n">
        <x:f>IF(B12="","",COUNTIFS(Feedback!$E$6:$E$305,B12,Feedback!$F$6:$F$305,"&gt;=1"))</x:f>
        <x:v>0</x:v>
      </x:c>
      <x:c r="J12" s="28" t="str">
        <x:f>IF(OR(B12="",I12=0),"",SUMIF(Feedback!$E$6:$E$305,B12,Feedback!$F$6:$F$305)/I12)</x:f>
      </x:c>
    </x:row>
    <x:row r="13">
      <x:c r="A13" t="str">
        <x:v>A008</x:v>
      </x:c>
      <x:c r="B13" t="str">
        <x:v>Hochbeet betreuen</x:v>
      </x:c>
      <x:c r="C13" t="str">
        <x:v>Garten</x:v>
      </x:c>
      <x:c r="D13" t="str">
        <x:f>IF(B13="","",IFERROR(IF(VLOOKUP(B13,Interessenbestand!$A$6:$B$30,2,FALSE)="","",VLOOKUP(B13,Interessenbestand!$A$6:$B$30,2,FALSE)),""))</x:f>
      </x:c>
      <x:c r="E13" t="n">
        <x:f>IF(B13="","",COUNTIFS(Termine!$E$6:$E$155,B13,Termine!$H$6:$H$155,"Geplant"))</x:f>
        <x:v>0</x:v>
      </x:c>
      <x:c r="F13" t="n">
        <x:f>IF(B13="","",COUNTIFS(Termine!$E$6:$E$155,B13,Termine!$H$6:$H$155,"Durchgeführt"))</x:f>
        <x:v>0</x:v>
      </x:c>
      <x:c r="G13" t="n">
        <x:f>IF(B13="","",COUNTIFS(Termine!$E$6:$E$155,B13,Termine!$H$6:$H$155,"Abgesagt"))</x:f>
        <x:v>0</x:v>
      </x:c>
      <x:c r="H13" t="n">
        <x:f>IF(B13="","",SUMIFS(Termine!$I$6:$I$155,Termine!$E$6:$E$155,B13,Termine!$H$6:$H$155,"Durchgeführt"))</x:f>
        <x:v>0</x:v>
      </x:c>
      <x:c r="I13" t="n">
        <x:f>IF(B13="","",COUNTIFS(Feedback!$E$6:$E$305,B13,Feedback!$F$6:$F$305,"&gt;=1"))</x:f>
        <x:v>0</x:v>
      </x:c>
      <x:c r="J13" s="28" t="str">
        <x:f>IF(OR(B13="",I13=0),"",SUMIF(Feedback!$E$6:$E$305,B13,Feedback!$F$6:$F$305)/I13)</x:f>
      </x:c>
    </x:row>
    <x:row r="14">
      <x:c r="A14" t="str">
        <x:v>A009</x:v>
      </x:c>
      <x:c r="B14" t="str">
        <x:v>Blumen gießen</x:v>
      </x:c>
      <x:c r="C14" t="str">
        <x:v>Garten</x:v>
      </x:c>
      <x:c r="D14" t="str">
        <x:f>IF(B14="","",IFERROR(IF(VLOOKUP(B14,Interessenbestand!$A$6:$B$30,2,FALSE)="","",VLOOKUP(B14,Interessenbestand!$A$6:$B$30,2,FALSE)),""))</x:f>
      </x:c>
      <x:c r="E14" t="n">
        <x:f>IF(B14="","",COUNTIFS(Termine!$E$6:$E$155,B14,Termine!$H$6:$H$155,"Geplant"))</x:f>
        <x:v>0</x:v>
      </x:c>
      <x:c r="F14" t="n">
        <x:f>IF(B14="","",COUNTIFS(Termine!$E$6:$E$155,B14,Termine!$H$6:$H$155,"Durchgeführt"))</x:f>
        <x:v>0</x:v>
      </x:c>
      <x:c r="G14" t="n">
        <x:f>IF(B14="","",COUNTIFS(Termine!$E$6:$E$155,B14,Termine!$H$6:$H$155,"Abgesagt"))</x:f>
        <x:v>0</x:v>
      </x:c>
      <x:c r="H14" t="n">
        <x:f>IF(B14="","",SUMIFS(Termine!$I$6:$I$155,Termine!$E$6:$E$155,B14,Termine!$H$6:$H$155,"Durchgeführt"))</x:f>
        <x:v>0</x:v>
      </x:c>
      <x:c r="I14" t="n">
        <x:f>IF(B14="","",COUNTIFS(Feedback!$E$6:$E$305,B14,Feedback!$F$6:$F$305,"&gt;=1"))</x:f>
        <x:v>0</x:v>
      </x:c>
      <x:c r="J14" s="28" t="str">
        <x:f>IF(OR(B14="",I14=0),"",SUMIF(Feedback!$E$6:$E$305,B14,Feedback!$F$6:$F$305)/I14)</x:f>
      </x:c>
    </x:row>
    <x:row r="15">
      <x:c r="A15" t="str">
        <x:v>A010</x:v>
      </x:c>
      <x:c r="B15" t="str">
        <x:v>Religiöse Messe</x:v>
      </x:c>
      <x:c r="C15" t="str">
        <x:v>Spiritualität</x:v>
      </x:c>
      <x:c r="D15" t="str">
        <x:f>IF(B15="","",IFERROR(IF(VLOOKUP(B15,Interessenbestand!$A$6:$B$30,2,FALSE)="","",VLOOKUP(B15,Interessenbestand!$A$6:$B$30,2,FALSE)),""))</x:f>
      </x:c>
      <x:c r="E15" t="n">
        <x:f>IF(B15="","",COUNTIFS(Termine!$E$6:$E$155,B15,Termine!$H$6:$H$155,"Geplant"))</x:f>
        <x:v>0</x:v>
      </x:c>
      <x:c r="F15" t="n">
        <x:f>IF(B15="","",COUNTIFS(Termine!$E$6:$E$155,B15,Termine!$H$6:$H$155,"Durchgeführt"))</x:f>
        <x:v>0</x:v>
      </x:c>
      <x:c r="G15" t="n">
        <x:f>IF(B15="","",COUNTIFS(Termine!$E$6:$E$155,B15,Termine!$H$6:$H$155,"Abgesagt"))</x:f>
        <x:v>0</x:v>
      </x:c>
      <x:c r="H15" t="n">
        <x:f>IF(B15="","",SUMIFS(Termine!$I$6:$I$155,Termine!$E$6:$E$155,B15,Termine!$H$6:$H$155,"Durchgeführt"))</x:f>
        <x:v>0</x:v>
      </x:c>
      <x:c r="I15" t="n">
        <x:f>IF(B15="","",COUNTIFS(Feedback!$E$6:$E$305,B15,Feedback!$F$6:$F$305,"&gt;=1"))</x:f>
        <x:v>0</x:v>
      </x:c>
      <x:c r="J15" s="28" t="str">
        <x:f>IF(OR(B15="",I15=0),"",SUMIF(Feedback!$E$6:$E$305,B15,Feedback!$F$6:$F$305)/I15)</x:f>
      </x:c>
    </x:row>
    <x:row r="16">
      <x:c r="A16" t="str">
        <x:v>A011</x:v>
      </x:c>
      <x:c r="B16" t="str">
        <x:v>Bibelrunde</x:v>
      </x:c>
      <x:c r="C16" t="str">
        <x:v>Spiritualität</x:v>
      </x:c>
      <x:c r="D16" t="str">
        <x:f>IF(B16="","",IFERROR(IF(VLOOKUP(B16,Interessenbestand!$A$6:$B$30,2,FALSE)="","",VLOOKUP(B16,Interessenbestand!$A$6:$B$30,2,FALSE)),""))</x:f>
      </x:c>
      <x:c r="E16" t="n">
        <x:f>IF(B16="","",COUNTIFS(Termine!$E$6:$E$155,B16,Termine!$H$6:$H$155,"Geplant"))</x:f>
        <x:v>0</x:v>
      </x:c>
      <x:c r="F16" t="n">
        <x:f>IF(B16="","",COUNTIFS(Termine!$E$6:$E$155,B16,Termine!$H$6:$H$155,"Durchgeführt"))</x:f>
        <x:v>0</x:v>
      </x:c>
      <x:c r="G16" t="n">
        <x:f>IF(B16="","",COUNTIFS(Termine!$E$6:$E$155,B16,Termine!$H$6:$H$155,"Abgesagt"))</x:f>
        <x:v>0</x:v>
      </x:c>
      <x:c r="H16" t="n">
        <x:f>IF(B16="","",SUMIFS(Termine!$I$6:$I$155,Termine!$E$6:$E$155,B16,Termine!$H$6:$H$155,"Durchgeführt"))</x:f>
        <x:v>0</x:v>
      </x:c>
      <x:c r="I16" t="n">
        <x:f>IF(B16="","",COUNTIFS(Feedback!$E$6:$E$305,B16,Feedback!$F$6:$F$305,"&gt;=1"))</x:f>
        <x:v>0</x:v>
      </x:c>
      <x:c r="J16" s="28" t="str">
        <x:f>IF(OR(B16="",I16=0),"",SUMIF(Feedback!$E$6:$E$305,B16,Feedback!$F$6:$F$305)/I16)</x:f>
      </x:c>
    </x:row>
    <x:row r="17">
      <x:c r="A17" t="str">
        <x:v>A012</x:v>
      </x:c>
      <x:c r="B17" t="str">
        <x:v>Seelsorgebesuche</x:v>
      </x:c>
      <x:c r="C17" t="str">
        <x:v>Spiritualität</x:v>
      </x:c>
      <x:c r="D17" t="str">
        <x:f>IF(B17="","",IFERROR(IF(VLOOKUP(B17,Interessenbestand!$A$6:$B$30,2,FALSE)="","",VLOOKUP(B17,Interessenbestand!$A$6:$B$30,2,FALSE)),""))</x:f>
      </x:c>
      <x:c r="E17" t="n">
        <x:f>IF(B17="","",COUNTIFS(Termine!$E$6:$E$155,B17,Termine!$H$6:$H$155,"Geplant"))</x:f>
        <x:v>0</x:v>
      </x:c>
      <x:c r="F17" t="n">
        <x:f>IF(B17="","",COUNTIFS(Termine!$E$6:$E$155,B17,Termine!$H$6:$H$155,"Durchgeführt"))</x:f>
        <x:v>0</x:v>
      </x:c>
      <x:c r="G17" t="n">
        <x:f>IF(B17="","",COUNTIFS(Termine!$E$6:$E$155,B17,Termine!$H$6:$H$155,"Abgesagt"))</x:f>
        <x:v>0</x:v>
      </x:c>
      <x:c r="H17" t="n">
        <x:f>IF(B17="","",SUMIFS(Termine!$I$6:$I$155,Termine!$E$6:$E$155,B17,Termine!$H$6:$H$155,"Durchgeführt"))</x:f>
        <x:v>0</x:v>
      </x:c>
      <x:c r="I17" t="n">
        <x:f>IF(B17="","",COUNTIFS(Feedback!$E$6:$E$305,B17,Feedback!$F$6:$F$305,"&gt;=1"))</x:f>
        <x:v>0</x:v>
      </x:c>
      <x:c r="J17" s="28" t="str">
        <x:f>IF(OR(B17="",I17=0),"",SUMIF(Feedback!$E$6:$E$305,B17,Feedback!$F$6:$F$305)/I17)</x:f>
      </x:c>
    </x:row>
    <x:row r="18">
      <x:c r="A18" t="str">
        <x:v>A013</x:v>
      </x:c>
      <x:c r="B18" t="str">
        <x:v>Feste</x:v>
      </x:c>
      <x:c r="C18" t="str">
        <x:v>Gemeinschaft</x:v>
      </x:c>
      <x:c r="D18" t="str">
        <x:f>IF(B18="","",IFERROR(IF(VLOOKUP(B18,Interessenbestand!$A$6:$B$30,2,FALSE)="","",VLOOKUP(B18,Interessenbestand!$A$6:$B$30,2,FALSE)),""))</x:f>
      </x:c>
      <x:c r="E18" t="n">
        <x:f>IF(B18="","",COUNTIFS(Termine!$E$6:$E$155,B18,Termine!$H$6:$H$155,"Geplant"))</x:f>
        <x:v>0</x:v>
      </x:c>
      <x:c r="F18" t="n">
        <x:f>IF(B18="","",COUNTIFS(Termine!$E$6:$E$155,B18,Termine!$H$6:$H$155,"Durchgeführt"))</x:f>
        <x:v>0</x:v>
      </x:c>
      <x:c r="G18" t="n">
        <x:f>IF(B18="","",COUNTIFS(Termine!$E$6:$E$155,B18,Termine!$H$6:$H$155,"Abgesagt"))</x:f>
        <x:v>0</x:v>
      </x:c>
      <x:c r="H18" t="n">
        <x:f>IF(B18="","",SUMIFS(Termine!$I$6:$I$155,Termine!$E$6:$E$155,B18,Termine!$H$6:$H$155,"Durchgeführt"))</x:f>
        <x:v>0</x:v>
      </x:c>
      <x:c r="I18" t="n">
        <x:f>IF(B18="","",COUNTIFS(Feedback!$E$6:$E$305,B18,Feedback!$F$6:$F$305,"&gt;=1"))</x:f>
        <x:v>0</x:v>
      </x:c>
      <x:c r="J18" s="28" t="str">
        <x:f>IF(OR(B18="",I18=0),"",SUMIF(Feedback!$E$6:$E$305,B18,Feedback!$F$6:$F$305)/I18)</x:f>
      </x:c>
    </x:row>
    <x:row r="19">
      <x:c r="A19" t="str">
        <x:v>A014</x:v>
      </x:c>
      <x:c r="B19" t="str">
        <x:v>Ausflüge</x:v>
      </x:c>
      <x:c r="C19" t="str">
        <x:v>Ausflüge</x:v>
      </x:c>
      <x:c r="D19" t="str">
        <x:f>IF(B19="","",IFERROR(IF(VLOOKUP(B19,Interessenbestand!$A$6:$B$30,2,FALSE)="","",VLOOKUP(B19,Interessenbestand!$A$6:$B$30,2,FALSE)),""))</x:f>
      </x:c>
      <x:c r="E19" t="n">
        <x:f>IF(B19="","",COUNTIFS(Termine!$E$6:$E$155,B19,Termine!$H$6:$H$155,"Geplant"))</x:f>
        <x:v>0</x:v>
      </x:c>
      <x:c r="F19" t="n">
        <x:f>IF(B19="","",COUNTIFS(Termine!$E$6:$E$155,B19,Termine!$H$6:$H$155,"Durchgeführt"))</x:f>
        <x:v>0</x:v>
      </x:c>
      <x:c r="G19" t="n">
        <x:f>IF(B19="","",COUNTIFS(Termine!$E$6:$E$155,B19,Termine!$H$6:$H$155,"Abgesagt"))</x:f>
        <x:v>0</x:v>
      </x:c>
      <x:c r="H19" t="n">
        <x:f>IF(B19="","",SUMIFS(Termine!$I$6:$I$155,Termine!$E$6:$E$155,B19,Termine!$H$6:$H$155,"Durchgeführt"))</x:f>
        <x:v>0</x:v>
      </x:c>
      <x:c r="I19" t="n">
        <x:f>IF(B19="","",COUNTIFS(Feedback!$E$6:$E$305,B19,Feedback!$F$6:$F$305,"&gt;=1"))</x:f>
        <x:v>0</x:v>
      </x:c>
      <x:c r="J19" s="28" t="str">
        <x:f>IF(OR(B19="",I19=0),"",SUMIF(Feedback!$E$6:$E$305,B19,Feedback!$F$6:$F$305)/I19)</x:f>
      </x:c>
    </x:row>
    <x:row r="20">
      <x:c r="A20" t="str">
        <x:v>A015</x:v>
      </x:c>
      <x:c r="B20" t="str">
        <x:v>Vorlesen</x:v>
      </x:c>
      <x:c r="C20" t="str">
        <x:v>Kognitiv</x:v>
      </x:c>
      <x:c r="D20" t="str">
        <x:f>IF(B20="","",IFERROR(IF(VLOOKUP(B20,Interessenbestand!$A$6:$B$30,2,FALSE)="","",VLOOKUP(B20,Interessenbestand!$A$6:$B$30,2,FALSE)),""))</x:f>
      </x:c>
      <x:c r="E20" t="n">
        <x:f>IF(B20="","",COUNTIFS(Termine!$E$6:$E$155,B20,Termine!$H$6:$H$155,"Geplant"))</x:f>
        <x:v>0</x:v>
      </x:c>
      <x:c r="F20" t="n">
        <x:f>IF(B20="","",COUNTIFS(Termine!$E$6:$E$155,B20,Termine!$H$6:$H$155,"Durchgeführt"))</x:f>
        <x:v>0</x:v>
      </x:c>
      <x:c r="G20" t="n">
        <x:f>IF(B20="","",COUNTIFS(Termine!$E$6:$E$155,B20,Termine!$H$6:$H$155,"Abgesagt"))</x:f>
        <x:v>0</x:v>
      </x:c>
      <x:c r="H20" t="n">
        <x:f>IF(B20="","",SUMIFS(Termine!$I$6:$I$155,Termine!$E$6:$E$155,B20,Termine!$H$6:$H$155,"Durchgeführt"))</x:f>
        <x:v>0</x:v>
      </x:c>
      <x:c r="I20" t="n">
        <x:f>IF(B20="","",COUNTIFS(Feedback!$E$6:$E$305,B20,Feedback!$F$6:$F$305,"&gt;=1"))</x:f>
        <x:v>0</x:v>
      </x:c>
      <x:c r="J20" s="28" t="str">
        <x:f>IF(OR(B20="",I20=0),"",SUMIF(Feedback!$E$6:$E$305,B20,Feedback!$F$6:$F$305)/I20)</x:f>
      </x:c>
    </x:row>
    <x:row r="21">
      <x:c r="A21" t="str">
        <x:v>A016</x:v>
      </x:c>
      <x:c r="B21" t="str">
        <x:v>Sitzgymnastik</x:v>
      </x:c>
      <x:c r="C21" t="str">
        <x:v>Bewegung</x:v>
      </x:c>
      <x:c r="D21" t="str">
        <x:f>IF(B21="","",IFERROR(IF(VLOOKUP(B21,Interessenbestand!$A$6:$B$30,2,FALSE)="","",VLOOKUP(B21,Interessenbestand!$A$6:$B$30,2,FALSE)),""))</x:f>
      </x:c>
      <x:c r="E21" t="n">
        <x:f>IF(B21="","",COUNTIFS(Termine!$E$6:$E$155,B21,Termine!$H$6:$H$155,"Geplant"))</x:f>
        <x:v>0</x:v>
      </x:c>
      <x:c r="F21" t="n">
        <x:f>IF(B21="","",COUNTIFS(Termine!$E$6:$E$155,B21,Termine!$H$6:$H$155,"Durchgeführt"))</x:f>
        <x:v>0</x:v>
      </x:c>
      <x:c r="G21" t="n">
        <x:f>IF(B21="","",COUNTIFS(Termine!$E$6:$E$155,B21,Termine!$H$6:$H$155,"Abgesagt"))</x:f>
        <x:v>0</x:v>
      </x:c>
      <x:c r="H21" t="n">
        <x:f>IF(B21="","",SUMIFS(Termine!$I$6:$I$155,Termine!$E$6:$E$155,B21,Termine!$H$6:$H$155,"Durchgeführt"))</x:f>
        <x:v>0</x:v>
      </x:c>
      <x:c r="I21" t="n">
        <x:f>IF(B21="","",COUNTIFS(Feedback!$E$6:$E$305,B21,Feedback!$F$6:$F$305,"&gt;=1"))</x:f>
        <x:v>0</x:v>
      </x:c>
      <x:c r="J21" s="28" t="str">
        <x:f>IF(OR(B21="",I21=0),"",SUMIF(Feedback!$E$6:$E$305,B21,Feedback!$F$6:$F$305)/I21)</x:f>
      </x:c>
    </x:row>
    <x:row r="22">
      <x:c r="A22" t="str">
        <x:v>A017</x:v>
      </x:c>
      <x:c r="B22" t="str">
        <x:v>Bingo</x:v>
      </x:c>
      <x:c r="C22" t="str">
        <x:v>Spiele</x:v>
      </x:c>
      <x:c r="D22" t="str">
        <x:f>IF(B22="","",IFERROR(IF(VLOOKUP(B22,Interessenbestand!$A$6:$B$30,2,FALSE)="","",VLOOKUP(B22,Interessenbestand!$A$6:$B$30,2,FALSE)),""))</x:f>
      </x:c>
      <x:c r="E22" t="n">
        <x:f>IF(B22="","",COUNTIFS(Termine!$E$6:$E$155,B22,Termine!$H$6:$H$155,"Geplant"))</x:f>
        <x:v>0</x:v>
      </x:c>
      <x:c r="F22" t="n">
        <x:f>IF(B22="","",COUNTIFS(Termine!$E$6:$E$155,B22,Termine!$H$6:$H$155,"Durchgeführt"))</x:f>
        <x:v>0</x:v>
      </x:c>
      <x:c r="G22" t="n">
        <x:f>IF(B22="","",COUNTIFS(Termine!$E$6:$E$155,B22,Termine!$H$6:$H$155,"Abgesagt"))</x:f>
        <x:v>0</x:v>
      </x:c>
      <x:c r="H22" t="n">
        <x:f>IF(B22="","",SUMIFS(Termine!$I$6:$I$155,Termine!$E$6:$E$155,B22,Termine!$H$6:$H$155,"Durchgeführt"))</x:f>
        <x:v>0</x:v>
      </x:c>
      <x:c r="I22" t="n">
        <x:f>IF(B22="","",COUNTIFS(Feedback!$E$6:$E$305,B22,Feedback!$F$6:$F$305,"&gt;=1"))</x:f>
        <x:v>0</x:v>
      </x:c>
      <x:c r="J22" s="28" t="str">
        <x:f>IF(OR(B22="",I22=0),"",SUMIF(Feedback!$E$6:$E$305,B22,Feedback!$F$6:$F$305)/I22)</x:f>
      </x:c>
    </x:row>
    <x:row r="23">
      <x:c r="A23" t="str">
        <x:v>A018</x:v>
      </x:c>
      <x:c r="B23" t="str">
        <x:v>Basteln</x:v>
      </x:c>
      <x:c r="C23" t="str">
        <x:v>Kreativ</x:v>
      </x:c>
      <x:c r="D23" t="str">
        <x:f>IF(B23="","",IFERROR(IF(VLOOKUP(B23,Interessenbestand!$A$6:$B$30,2,FALSE)="","",VLOOKUP(B23,Interessenbestand!$A$6:$B$30,2,FALSE)),""))</x:f>
      </x:c>
      <x:c r="E23" t="n">
        <x:f>IF(B23="","",COUNTIFS(Termine!$E$6:$E$155,B23,Termine!$H$6:$H$155,"Geplant"))</x:f>
        <x:v>0</x:v>
      </x:c>
      <x:c r="F23" t="n">
        <x:f>IF(B23="","",COUNTIFS(Termine!$E$6:$E$155,B23,Termine!$H$6:$H$155,"Durchgeführt"))</x:f>
        <x:v>0</x:v>
      </x:c>
      <x:c r="G23" t="n">
        <x:f>IF(B23="","",COUNTIFS(Termine!$E$6:$E$155,B23,Termine!$H$6:$H$155,"Abgesagt"))</x:f>
        <x:v>0</x:v>
      </x:c>
      <x:c r="H23" t="n">
        <x:f>IF(B23="","",SUMIFS(Termine!$I$6:$I$155,Termine!$E$6:$E$155,B23,Termine!$H$6:$H$155,"Durchgeführt"))</x:f>
        <x:v>0</x:v>
      </x:c>
      <x:c r="I23" t="n">
        <x:f>IF(B23="","",COUNTIFS(Feedback!$E$6:$E$305,B23,Feedback!$F$6:$F$305,"&gt;=1"))</x:f>
        <x:v>0</x:v>
      </x:c>
      <x:c r="J23" s="28" t="str">
        <x:f>IF(OR(B23="",I23=0),"",SUMIF(Feedback!$E$6:$E$305,B23,Feedback!$F$6:$F$305)/I23)</x:f>
      </x:c>
    </x:row>
    <x:row r="24">
      <x:c r="A24" t="str">
        <x:v>A019</x:v>
      </x:c>
      <x:c r="B24" t="str">
        <x:v>Malen</x:v>
      </x:c>
      <x:c r="C24" t="str">
        <x:v>Kreativ</x:v>
      </x:c>
      <x:c r="D24" t="str">
        <x:f>IF(B24="","",IFERROR(IF(VLOOKUP(B24,Interessenbestand!$A$6:$B$30,2,FALSE)="","",VLOOKUP(B24,Interessenbestand!$A$6:$B$30,2,FALSE)),""))</x:f>
      </x:c>
      <x:c r="E24" t="n">
        <x:f>IF(B24="","",COUNTIFS(Termine!$E$6:$E$155,B24,Termine!$H$6:$H$155,"Geplant"))</x:f>
        <x:v>0</x:v>
      </x:c>
      <x:c r="F24" t="n">
        <x:f>IF(B24="","",COUNTIFS(Termine!$E$6:$E$155,B24,Termine!$H$6:$H$155,"Durchgeführt"))</x:f>
        <x:v>0</x:v>
      </x:c>
      <x:c r="G24" t="n">
        <x:f>IF(B24="","",COUNTIFS(Termine!$E$6:$E$155,B24,Termine!$H$6:$H$155,"Abgesagt"))</x:f>
        <x:v>0</x:v>
      </x:c>
      <x:c r="H24" t="n">
        <x:f>IF(B24="","",SUMIFS(Termine!$I$6:$I$155,Termine!$E$6:$E$155,B24,Termine!$H$6:$H$155,"Durchgeführt"))</x:f>
        <x:v>0</x:v>
      </x:c>
      <x:c r="I24" t="n">
        <x:f>IF(B24="","",COUNTIFS(Feedback!$E$6:$E$305,B24,Feedback!$F$6:$F$305,"&gt;=1"))</x:f>
        <x:v>0</x:v>
      </x:c>
      <x:c r="J24" s="28" t="str">
        <x:f>IF(OR(B24="",I24=0),"",SUMIF(Feedback!$E$6:$E$305,B24,Feedback!$F$6:$F$305)/I24)</x:f>
      </x:c>
    </x:row>
    <x:row r="25">
      <x:c r="A25" t="str">
        <x:v>A020</x:v>
      </x:c>
      <x:c r="B25" t="str">
        <x:v>Handarbeiten</x:v>
      </x:c>
      <x:c r="C25" t="str">
        <x:v>Kreativ</x:v>
      </x:c>
      <x:c r="D25" t="str">
        <x:f>IF(B25="","",IFERROR(IF(VLOOKUP(B25,Interessenbestand!$A$6:$B$30,2,FALSE)="","",VLOOKUP(B25,Interessenbestand!$A$6:$B$30,2,FALSE)),""))</x:f>
      </x:c>
      <x:c r="E25" t="n">
        <x:f>IF(B25="","",COUNTIFS(Termine!$E$6:$E$155,B25,Termine!$H$6:$H$155,"Geplant"))</x:f>
        <x:v>0</x:v>
      </x:c>
      <x:c r="F25" t="n">
        <x:f>IF(B25="","",COUNTIFS(Termine!$E$6:$E$155,B25,Termine!$H$6:$H$155,"Durchgeführt"))</x:f>
        <x:v>0</x:v>
      </x:c>
      <x:c r="G25" t="n">
        <x:f>IF(B25="","",COUNTIFS(Termine!$E$6:$E$155,B25,Termine!$H$6:$H$155,"Abgesagt"))</x:f>
        <x:v>0</x:v>
      </x:c>
      <x:c r="H25" t="n">
        <x:f>IF(B25="","",SUMIFS(Termine!$I$6:$I$155,Termine!$E$6:$E$155,B25,Termine!$H$6:$H$155,"Durchgeführt"))</x:f>
        <x:v>0</x:v>
      </x:c>
      <x:c r="I25" t="n">
        <x:f>IF(B25="","",COUNTIFS(Feedback!$E$6:$E$305,B25,Feedback!$F$6:$F$305,"&gt;=1"))</x:f>
        <x:v>0</x:v>
      </x:c>
      <x:c r="J25" s="28" t="str">
        <x:f>IF(OR(B25="",I25=0),"",SUMIF(Feedback!$E$6:$E$305,B25,Feedback!$F$6:$F$305)/I25)</x:f>
      </x:c>
    </x:row>
    <x:row r="26">
      <x:c r="A26" t="str">
        <x:v>A021</x:v>
      </x:c>
      <x:c r="B26" t="str">
        <x:v>Koordinationsübungen</x:v>
      </x:c>
      <x:c r="C26" t="str">
        <x:v>Bewegung</x:v>
      </x:c>
      <x:c r="D26" t="str">
        <x:f>IF(B26="","",IFERROR(IF(VLOOKUP(B26,Interessenbestand!$A$6:$B$30,2,FALSE)="","",VLOOKUP(B26,Interessenbestand!$A$6:$B$30,2,FALSE)),""))</x:f>
      </x:c>
      <x:c r="E26" t="n">
        <x:f>IF(B26="","",COUNTIFS(Termine!$E$6:$E$155,B26,Termine!$H$6:$H$155,"Geplant"))</x:f>
        <x:v>0</x:v>
      </x:c>
      <x:c r="F26" t="n">
        <x:f>IF(B26="","",COUNTIFS(Termine!$E$6:$E$155,B26,Termine!$H$6:$H$155,"Durchgeführt"))</x:f>
        <x:v>0</x:v>
      </x:c>
      <x:c r="G26" t="n">
        <x:f>IF(B26="","",COUNTIFS(Termine!$E$6:$E$155,B26,Termine!$H$6:$H$155,"Abgesagt"))</x:f>
        <x:v>0</x:v>
      </x:c>
      <x:c r="H26" t="n">
        <x:f>IF(B26="","",SUMIFS(Termine!$I$6:$I$155,Termine!$E$6:$E$155,B26,Termine!$H$6:$H$155,"Durchgeführt"))</x:f>
        <x:v>0</x:v>
      </x:c>
      <x:c r="I26" t="n">
        <x:f>IF(B26="","",COUNTIFS(Feedback!$E$6:$E$305,B26,Feedback!$F$6:$F$305,"&gt;=1"))</x:f>
        <x:v>0</x:v>
      </x:c>
      <x:c r="J26" s="28" t="str">
        <x:f>IF(OR(B26="",I26=0),"",SUMIF(Feedback!$E$6:$E$305,B26,Feedback!$F$6:$F$305)/I26)</x:f>
      </x:c>
    </x:row>
    <x:row r="27">
      <x:c r="A27" t="str">
        <x:v>A022</x:v>
      </x:c>
      <x:c r="B27" t="str">
        <x:v>Gastangebot (neutral)</x:v>
      </x:c>
      <x:c r="C27" t="str">
        <x:v>Gemeinschaft</x:v>
      </x:c>
      <x:c r="D27" t="str">
        <x:f>IF(B27="","",IFERROR(IF(VLOOKUP(B27,Interessenbestand!$A$6:$B$30,2,FALSE)="","",VLOOKUP(B27,Interessenbestand!$A$6:$B$30,2,FALSE)),""))</x:f>
      </x:c>
      <x:c r="E27" t="n">
        <x:f>IF(B27="","",COUNTIFS(Termine!$E$6:$E$155,B27,Termine!$H$6:$H$155,"Geplant"))</x:f>
        <x:v>0</x:v>
      </x:c>
      <x:c r="F27" t="n">
        <x:f>IF(B27="","",COUNTIFS(Termine!$E$6:$E$155,B27,Termine!$H$6:$H$155,"Durchgeführt"))</x:f>
        <x:v>0</x:v>
      </x:c>
      <x:c r="G27" t="n">
        <x:f>IF(B27="","",COUNTIFS(Termine!$E$6:$E$155,B27,Termine!$H$6:$H$155,"Abgesagt"))</x:f>
        <x:v>0</x:v>
      </x:c>
      <x:c r="H27" t="n">
        <x:f>IF(B27="","",SUMIFS(Termine!$I$6:$I$155,Termine!$E$6:$E$155,B27,Termine!$H$6:$H$155,"Durchgeführt"))</x:f>
        <x:v>0</x:v>
      </x:c>
      <x:c r="I27" t="n">
        <x:f>IF(B27="","",COUNTIFS(Feedback!$E$6:$E$305,B27,Feedback!$F$6:$F$305,"&gt;=1"))</x:f>
        <x:v>0</x:v>
      </x:c>
      <x:c r="J27" s="28" t="str">
        <x:f>IF(OR(B27="",I27=0),"",SUMIF(Feedback!$E$6:$E$305,B27,Feedback!$F$6:$F$305)/I27)</x:f>
      </x:c>
    </x:row>
    <x:row r="28">
      <x:c r="A28" t="str">
        <x:v>A023</x:v>
      </x:c>
      <x:c r="B28" t="str">
        <x:v>Backen</x:v>
      </x:c>
      <x:c r="C28" t="str">
        <x:v>Alltag</x:v>
      </x:c>
      <x:c r="D28" t="str">
        <x:f>IF(B28="","",IFERROR(IF(VLOOKUP(B28,Interessenbestand!$A$6:$B$30,2,FALSE)="","",VLOOKUP(B28,Interessenbestand!$A$6:$B$30,2,FALSE)),""))</x:f>
      </x:c>
      <x:c r="E28" t="n">
        <x:f>IF(B28="","",COUNTIFS(Termine!$E$6:$E$155,B28,Termine!$H$6:$H$155,"Geplant"))</x:f>
        <x:v>0</x:v>
      </x:c>
      <x:c r="F28" t="n">
        <x:f>IF(B28="","",COUNTIFS(Termine!$E$6:$E$155,B28,Termine!$H$6:$H$155,"Durchgeführt"))</x:f>
        <x:v>0</x:v>
      </x:c>
      <x:c r="G28" t="n">
        <x:f>IF(B28="","",COUNTIFS(Termine!$E$6:$E$155,B28,Termine!$H$6:$H$155,"Abgesagt"))</x:f>
        <x:v>0</x:v>
      </x:c>
      <x:c r="H28" t="n">
        <x:f>IF(B28="","",SUMIFS(Termine!$I$6:$I$155,Termine!$E$6:$E$155,B28,Termine!$H$6:$H$155,"Durchgeführt"))</x:f>
        <x:v>0</x:v>
      </x:c>
      <x:c r="I28" t="n">
        <x:f>IF(B28="","",COUNTIFS(Feedback!$E$6:$E$305,B28,Feedback!$F$6:$F$305,"&gt;=1"))</x:f>
        <x:v>0</x:v>
      </x:c>
      <x:c r="J28" s="28" t="str">
        <x:f>IF(OR(B28="",I28=0),"",SUMIF(Feedback!$E$6:$E$305,B28,Feedback!$F$6:$F$305)/I28)</x:f>
      </x:c>
    </x:row>
    <x:row r="29">
      <x:c r="A29" t="str">
        <x:v>A024</x:v>
      </x:c>
      <x:c r="B29" t="str">
        <x:v>Männerrunde</x:v>
      </x:c>
      <x:c r="C29" t="str">
        <x:v>Gespräch</x:v>
      </x:c>
      <x:c r="D29" t="str">
        <x:f>IF(B29="","",IFERROR(IF(VLOOKUP(B29,Interessenbestand!$A$6:$B$30,2,FALSE)="","",VLOOKUP(B29,Interessenbestand!$A$6:$B$30,2,FALSE)),""))</x:f>
      </x:c>
      <x:c r="E29" t="n">
        <x:f>IF(B29="","",COUNTIFS(Termine!$E$6:$E$155,B29,Termine!$H$6:$H$155,"Geplant"))</x:f>
        <x:v>0</x:v>
      </x:c>
      <x:c r="F29" t="n">
        <x:f>IF(B29="","",COUNTIFS(Termine!$E$6:$E$155,B29,Termine!$H$6:$H$155,"Durchgeführt"))</x:f>
        <x:v>0</x:v>
      </x:c>
      <x:c r="G29" t="n">
        <x:f>IF(B29="","",COUNTIFS(Termine!$E$6:$E$155,B29,Termine!$H$6:$H$155,"Abgesagt"))</x:f>
        <x:v>0</x:v>
      </x:c>
      <x:c r="H29" t="n">
        <x:f>IF(B29="","",SUMIFS(Termine!$I$6:$I$155,Termine!$E$6:$E$155,B29,Termine!$H$6:$H$155,"Durchgeführt"))</x:f>
        <x:v>0</x:v>
      </x:c>
      <x:c r="I29" t="n">
        <x:f>IF(B29="","",COUNTIFS(Feedback!$E$6:$E$305,B29,Feedback!$F$6:$F$305,"&gt;=1"))</x:f>
        <x:v>0</x:v>
      </x:c>
      <x:c r="J29" s="28" t="str">
        <x:f>IF(OR(B29="",I29=0),"",SUMIF(Feedback!$E$6:$E$305,B29,Feedback!$F$6:$F$305)/I29)</x:f>
      </x:c>
    </x:row>
    <x:row r="30">
      <x:c r="A30" t="str">
        <x:v>A025</x:v>
      </x:c>
      <x:c r="B30" t="str">
        <x:v>Frauenrunde</x:v>
      </x:c>
      <x:c r="C30" t="str">
        <x:v>Gespräch</x:v>
      </x:c>
      <x:c r="D30" t="str">
        <x:f>IF(B30="","",IFERROR(IF(VLOOKUP(B30,Interessenbestand!$A$6:$B$30,2,FALSE)="","",VLOOKUP(B30,Interessenbestand!$A$6:$B$30,2,FALSE)),""))</x:f>
      </x:c>
      <x:c r="E30" t="n">
        <x:f>IF(B30="","",COUNTIFS(Termine!$E$6:$E$155,B30,Termine!$H$6:$H$155,"Geplant"))</x:f>
        <x:v>0</x:v>
      </x:c>
      <x:c r="F30" t="n">
        <x:f>IF(B30="","",COUNTIFS(Termine!$E$6:$E$155,B30,Termine!$H$6:$H$155,"Durchgeführt"))</x:f>
        <x:v>0</x:v>
      </x:c>
      <x:c r="G30" t="n">
        <x:f>IF(B30="","",COUNTIFS(Termine!$E$6:$E$155,B30,Termine!$H$6:$H$155,"Abgesagt"))</x:f>
        <x:v>0</x:v>
      </x:c>
      <x:c r="H30" t="n">
        <x:f>IF(B30="","",SUMIFS(Termine!$I$6:$I$155,Termine!$E$6:$E$155,B30,Termine!$H$6:$H$155,"Durchgeführt"))</x:f>
        <x:v>0</x:v>
      </x:c>
      <x:c r="I30" t="n">
        <x:f>IF(B30="","",COUNTIFS(Feedback!$E$6:$E$305,B30,Feedback!$F$6:$F$305,"&gt;=1"))</x:f>
        <x:v>0</x:v>
      </x:c>
      <x:c r="J30" s="28" t="str">
        <x:f>IF(OR(B30="",I30=0),"",SUMIF(Feedback!$E$6:$E$305,B30,Feedback!$F$6:$F$305)/I30)</x:f>
      </x:c>
    </x:row>
    <x:row r="31">
      <x:c r="A31" t="str">
        <x:v>A026</x:v>
      </x:c>
      <x:c r="B31" s="32"/>
      <x:c r="C31" s="32"/>
      <x:c r="D31" t="str">
        <x:f>IF(B31="","",IFERROR(VLOOKUP(B31,Interessenbestand!$A$6:$B$30,2,FALSE),0))</x:f>
      </x:c>
      <x:c r="E31" t="str">
        <x:f>IF(B31="","",COUNTIFS(Termine!$E$6:$E$155,B31,Termine!$H$6:$H$155,"Geplant"))</x:f>
      </x:c>
      <x:c r="F31" t="str">
        <x:f>IF(B31="","",COUNTIFS(Termine!$E$6:$E$155,B31,Termine!$H$6:$H$155,"Durchgeführt"))</x:f>
      </x:c>
      <x:c r="G31" t="str">
        <x:f>IF(B31="","",COUNTIFS(Termine!$E$6:$E$155,B31,Termine!$H$6:$H$155,"Abgesagt"))</x:f>
      </x:c>
      <x:c r="H31" t="str">
        <x:f>IF(B31="","",SUMIFS(Termine!$I$6:$I$155,Termine!$E$6:$E$155,B31,Termine!$H$6:$H$155,"Durchgeführt"))</x:f>
      </x:c>
      <x:c r="I31" t="str">
        <x:f>IF(B31="","",COUNTIFS(Feedback!$E$6:$E$305,B31,Feedback!$F$6:$F$305,"&gt;=1"))</x:f>
      </x:c>
      <x:c r="J31" s="28" t="str">
        <x:f>IF(OR(B31="",I31=0),"",SUMIF(Feedback!$E$6:$E$305,B31,Feedback!$F$6:$F$305)/I31)</x:f>
      </x:c>
    </x:row>
    <x:row r="32">
      <x:c r="A32" t="str">
        <x:v>A027</x:v>
      </x:c>
      <x:c r="B32" s="32"/>
      <x:c r="C32" s="32"/>
      <x:c r="D32" t="str">
        <x:f>IF(B32="","",IFERROR(VLOOKUP(B32,Interessenbestand!$A$6:$B$30,2,FALSE),0))</x:f>
      </x:c>
      <x:c r="E32" t="str">
        <x:f>IF(B32="","",COUNTIFS(Termine!$E$6:$E$155,B32,Termine!$H$6:$H$155,"Geplant"))</x:f>
      </x:c>
      <x:c r="F32" t="str">
        <x:f>IF(B32="","",COUNTIFS(Termine!$E$6:$E$155,B32,Termine!$H$6:$H$155,"Durchgeführt"))</x:f>
      </x:c>
      <x:c r="G32" t="str">
        <x:f>IF(B32="","",COUNTIFS(Termine!$E$6:$E$155,B32,Termine!$H$6:$H$155,"Abgesagt"))</x:f>
      </x:c>
      <x:c r="H32" t="str">
        <x:f>IF(B32="","",SUMIFS(Termine!$I$6:$I$155,Termine!$E$6:$E$155,B32,Termine!$H$6:$H$155,"Durchgeführt"))</x:f>
      </x:c>
      <x:c r="I32" t="str">
        <x:f>IF(B32="","",COUNTIFS(Feedback!$E$6:$E$305,B32,Feedback!$F$6:$F$305,"&gt;=1"))</x:f>
      </x:c>
      <x:c r="J32" s="28" t="str">
        <x:f>IF(OR(B32="",I32=0),"",SUMIF(Feedback!$E$6:$E$305,B32,Feedback!$F$6:$F$305)/I32)</x:f>
      </x:c>
    </x:row>
    <x:row r="33">
      <x:c r="A33" t="str">
        <x:v>A028</x:v>
      </x:c>
      <x:c r="B33" s="32"/>
      <x:c r="C33" s="32"/>
      <x:c r="D33" t="str">
        <x:f>IF(B33="","",IFERROR(VLOOKUP(B33,Interessenbestand!$A$6:$B$30,2,FALSE),0))</x:f>
      </x:c>
      <x:c r="E33" t="str">
        <x:f>IF(B33="","",COUNTIFS(Termine!$E$6:$E$155,B33,Termine!$H$6:$H$155,"Geplant"))</x:f>
      </x:c>
      <x:c r="F33" t="str">
        <x:f>IF(B33="","",COUNTIFS(Termine!$E$6:$E$155,B33,Termine!$H$6:$H$155,"Durchgeführt"))</x:f>
      </x:c>
      <x:c r="G33" t="str">
        <x:f>IF(B33="","",COUNTIFS(Termine!$E$6:$E$155,B33,Termine!$H$6:$H$155,"Abgesagt"))</x:f>
      </x:c>
      <x:c r="H33" t="str">
        <x:f>IF(B33="","",SUMIFS(Termine!$I$6:$I$155,Termine!$E$6:$E$155,B33,Termine!$H$6:$H$155,"Durchgeführt"))</x:f>
      </x:c>
      <x:c r="I33" t="str">
        <x:f>IF(B33="","",COUNTIFS(Feedback!$E$6:$E$305,B33,Feedback!$F$6:$F$305,"&gt;=1"))</x:f>
      </x:c>
      <x:c r="J33" s="28" t="str">
        <x:f>IF(OR(B33="",I33=0),"",SUMIF(Feedback!$E$6:$E$305,B33,Feedback!$F$6:$F$305)/I33)</x:f>
      </x:c>
    </x:row>
    <x:row r="34">
      <x:c r="A34" t="str">
        <x:v>A029</x:v>
      </x:c>
      <x:c r="B34" s="32"/>
      <x:c r="C34" s="32"/>
      <x:c r="D34" t="str">
        <x:f>IF(B34="","",IFERROR(VLOOKUP(B34,Interessenbestand!$A$6:$B$30,2,FALSE),0))</x:f>
      </x:c>
      <x:c r="E34" t="str">
        <x:f>IF(B34="","",COUNTIFS(Termine!$E$6:$E$155,B34,Termine!$H$6:$H$155,"Geplant"))</x:f>
      </x:c>
      <x:c r="F34" t="str">
        <x:f>IF(B34="","",COUNTIFS(Termine!$E$6:$E$155,B34,Termine!$H$6:$H$155,"Durchgeführt"))</x:f>
      </x:c>
      <x:c r="G34" t="str">
        <x:f>IF(B34="","",COUNTIFS(Termine!$E$6:$E$155,B34,Termine!$H$6:$H$155,"Abgesagt"))</x:f>
      </x:c>
      <x:c r="H34" t="str">
        <x:f>IF(B34="","",SUMIFS(Termine!$I$6:$I$155,Termine!$E$6:$E$155,B34,Termine!$H$6:$H$155,"Durchgeführt"))</x:f>
      </x:c>
      <x:c r="I34" t="str">
        <x:f>IF(B34="","",COUNTIFS(Feedback!$E$6:$E$305,B34,Feedback!$F$6:$F$305,"&gt;=1"))</x:f>
      </x:c>
      <x:c r="J34" s="28" t="str">
        <x:f>IF(OR(B34="",I34=0),"",SUMIF(Feedback!$E$6:$E$305,B34,Feedback!$F$6:$F$305)/I34)</x:f>
      </x:c>
    </x:row>
    <x:row r="35">
      <x:c r="A35" t="str">
        <x:v>A030</x:v>
      </x:c>
      <x:c r="B35" s="32"/>
      <x:c r="C35" s="32"/>
      <x:c r="D35" t="str">
        <x:f>IF(B35="","",IFERROR(VLOOKUP(B35,Interessenbestand!$A$6:$B$30,2,FALSE),0))</x:f>
      </x:c>
      <x:c r="E35" t="str">
        <x:f>IF(B35="","",COUNTIFS(Termine!$E$6:$E$155,B35,Termine!$H$6:$H$155,"Geplant"))</x:f>
      </x:c>
      <x:c r="F35" t="str">
        <x:f>IF(B35="","",COUNTIFS(Termine!$E$6:$E$155,B35,Termine!$H$6:$H$155,"Durchgeführt"))</x:f>
      </x:c>
      <x:c r="G35" t="str">
        <x:f>IF(B35="","",COUNTIFS(Termine!$E$6:$E$155,B35,Termine!$H$6:$H$155,"Abgesagt"))</x:f>
      </x:c>
      <x:c r="H35" t="str">
        <x:f>IF(B35="","",SUMIFS(Termine!$I$6:$I$155,Termine!$E$6:$E$155,B35,Termine!$H$6:$H$155,"Durchgeführt"))</x:f>
      </x:c>
      <x:c r="I35" t="str">
        <x:f>IF(B35="","",COUNTIFS(Feedback!$E$6:$E$305,B35,Feedback!$F$6:$F$305,"&gt;=1"))</x:f>
      </x:c>
      <x:c r="J35" s="28" t="str">
        <x:f>IF(OR(B35="",I35=0),"",SUMIF(Feedback!$E$6:$E$305,B35,Feedback!$F$6:$F$305)/I35)</x:f>
      </x:c>
    </x:row>
    <x:row r="36">
      <x:c r="A36" t="str">
        <x:v>A031</x:v>
      </x:c>
      <x:c r="B36" s="32"/>
      <x:c r="C36" s="32"/>
      <x:c r="D36" t="str">
        <x:f>IF(B36="","",IFERROR(VLOOKUP(B36,Interessenbestand!$A$6:$B$30,2,FALSE),0))</x:f>
      </x:c>
      <x:c r="E36" t="str">
        <x:f>IF(B36="","",COUNTIFS(Termine!$E$6:$E$155,B36,Termine!$H$6:$H$155,"Geplant"))</x:f>
      </x:c>
      <x:c r="F36" t="str">
        <x:f>IF(B36="","",COUNTIFS(Termine!$E$6:$E$155,B36,Termine!$H$6:$H$155,"Durchgeführt"))</x:f>
      </x:c>
      <x:c r="G36" t="str">
        <x:f>IF(B36="","",COUNTIFS(Termine!$E$6:$E$155,B36,Termine!$H$6:$H$155,"Abgesagt"))</x:f>
      </x:c>
      <x:c r="H36" t="str">
        <x:f>IF(B36="","",SUMIFS(Termine!$I$6:$I$155,Termine!$E$6:$E$155,B36,Termine!$H$6:$H$155,"Durchgeführt"))</x:f>
      </x:c>
      <x:c r="I36" t="str">
        <x:f>IF(B36="","",COUNTIFS(Feedback!$E$6:$E$305,B36,Feedback!$F$6:$F$305,"&gt;=1"))</x:f>
      </x:c>
      <x:c r="J36" s="28" t="str">
        <x:f>IF(OR(B36="",I36=0),"",SUMIF(Feedback!$E$6:$E$305,B36,Feedback!$F$6:$F$305)/I36)</x:f>
      </x:c>
    </x:row>
    <x:row r="37">
      <x:c r="A37" t="str">
        <x:v>A032</x:v>
      </x:c>
      <x:c r="B37" s="32"/>
      <x:c r="C37" s="32"/>
      <x:c r="D37" t="str">
        <x:f>IF(B37="","",IFERROR(VLOOKUP(B37,Interessenbestand!$A$6:$B$30,2,FALSE),0))</x:f>
      </x:c>
      <x:c r="E37" t="str">
        <x:f>IF(B37="","",COUNTIFS(Termine!$E$6:$E$155,B37,Termine!$H$6:$H$155,"Geplant"))</x:f>
      </x:c>
      <x:c r="F37" t="str">
        <x:f>IF(B37="","",COUNTIFS(Termine!$E$6:$E$155,B37,Termine!$H$6:$H$155,"Durchgeführt"))</x:f>
      </x:c>
      <x:c r="G37" t="str">
        <x:f>IF(B37="","",COUNTIFS(Termine!$E$6:$E$155,B37,Termine!$H$6:$H$155,"Abgesagt"))</x:f>
      </x:c>
      <x:c r="H37" t="str">
        <x:f>IF(B37="","",SUMIFS(Termine!$I$6:$I$155,Termine!$E$6:$E$155,B37,Termine!$H$6:$H$155,"Durchgeführt"))</x:f>
      </x:c>
      <x:c r="I37" t="str">
        <x:f>IF(B37="","",COUNTIFS(Feedback!$E$6:$E$305,B37,Feedback!$F$6:$F$305,"&gt;=1"))</x:f>
      </x:c>
      <x:c r="J37" s="28" t="str">
        <x:f>IF(OR(B37="",I37=0),"",SUMIF(Feedback!$E$6:$E$305,B37,Feedback!$F$6:$F$305)/I37)</x:f>
      </x:c>
    </x:row>
    <x:row r="38">
      <x:c r="A38" t="str">
        <x:v>A033</x:v>
      </x:c>
      <x:c r="B38" s="32"/>
      <x:c r="C38" s="32"/>
      <x:c r="D38" t="str">
        <x:f>IF(B38="","",IFERROR(VLOOKUP(B38,Interessenbestand!$A$6:$B$30,2,FALSE),0))</x:f>
      </x:c>
      <x:c r="E38" t="str">
        <x:f>IF(B38="","",COUNTIFS(Termine!$E$6:$E$155,B38,Termine!$H$6:$H$155,"Geplant"))</x:f>
      </x:c>
      <x:c r="F38" t="str">
        <x:f>IF(B38="","",COUNTIFS(Termine!$E$6:$E$155,B38,Termine!$H$6:$H$155,"Durchgeführt"))</x:f>
      </x:c>
      <x:c r="G38" t="str">
        <x:f>IF(B38="","",COUNTIFS(Termine!$E$6:$E$155,B38,Termine!$H$6:$H$155,"Abgesagt"))</x:f>
      </x:c>
      <x:c r="H38" t="str">
        <x:f>IF(B38="","",SUMIFS(Termine!$I$6:$I$155,Termine!$E$6:$E$155,B38,Termine!$H$6:$H$155,"Durchgeführt"))</x:f>
      </x:c>
      <x:c r="I38" t="str">
        <x:f>IF(B38="","",COUNTIFS(Feedback!$E$6:$E$305,B38,Feedback!$F$6:$F$305,"&gt;=1"))</x:f>
      </x:c>
      <x:c r="J38" s="28" t="str">
        <x:f>IF(OR(B38="",I38=0),"",SUMIF(Feedback!$E$6:$E$305,B38,Feedback!$F$6:$F$305)/I38)</x:f>
      </x:c>
    </x:row>
    <x:row r="39">
      <x:c r="A39" t="str">
        <x:v>A034</x:v>
      </x:c>
      <x:c r="B39" s="32"/>
      <x:c r="C39" s="32"/>
      <x:c r="D39" t="str">
        <x:f>IF(B39="","",IFERROR(VLOOKUP(B39,Interessenbestand!$A$6:$B$30,2,FALSE),0))</x:f>
      </x:c>
      <x:c r="E39" t="str">
        <x:f>IF(B39="","",COUNTIFS(Termine!$E$6:$E$155,B39,Termine!$H$6:$H$155,"Geplant"))</x:f>
      </x:c>
      <x:c r="F39" t="str">
        <x:f>IF(B39="","",COUNTIFS(Termine!$E$6:$E$155,B39,Termine!$H$6:$H$155,"Durchgeführt"))</x:f>
      </x:c>
      <x:c r="G39" t="str">
        <x:f>IF(B39="","",COUNTIFS(Termine!$E$6:$E$155,B39,Termine!$H$6:$H$155,"Abgesagt"))</x:f>
      </x:c>
      <x:c r="H39" t="str">
        <x:f>IF(B39="","",SUMIFS(Termine!$I$6:$I$155,Termine!$E$6:$E$155,B39,Termine!$H$6:$H$155,"Durchgeführt"))</x:f>
      </x:c>
      <x:c r="I39" t="str">
        <x:f>IF(B39="","",COUNTIFS(Feedback!$E$6:$E$305,B39,Feedback!$F$6:$F$305,"&gt;=1"))</x:f>
      </x:c>
      <x:c r="J39" s="28" t="str">
        <x:f>IF(OR(B39="",I39=0),"",SUMIF(Feedback!$E$6:$E$305,B39,Feedback!$F$6:$F$305)/I39)</x:f>
      </x:c>
    </x:row>
    <x:row r="40">
      <x:c r="A40" t="str">
        <x:v>A035</x:v>
      </x:c>
      <x:c r="B40" s="32"/>
      <x:c r="C40" s="32"/>
      <x:c r="D40" t="str">
        <x:f>IF(B40="","",IFERROR(VLOOKUP(B40,Interessenbestand!$A$6:$B$30,2,FALSE),0))</x:f>
      </x:c>
      <x:c r="E40" t="str">
        <x:f>IF(B40="","",COUNTIFS(Termine!$E$6:$E$155,B40,Termine!$H$6:$H$155,"Geplant"))</x:f>
      </x:c>
      <x:c r="F40" t="str">
        <x:f>IF(B40="","",COUNTIFS(Termine!$E$6:$E$155,B40,Termine!$H$6:$H$155,"Durchgeführt"))</x:f>
      </x:c>
      <x:c r="G40" t="str">
        <x:f>IF(B40="","",COUNTIFS(Termine!$E$6:$E$155,B40,Termine!$H$6:$H$155,"Abgesagt"))</x:f>
      </x:c>
      <x:c r="H40" t="str">
        <x:f>IF(B40="","",SUMIFS(Termine!$I$6:$I$155,Termine!$E$6:$E$155,B40,Termine!$H$6:$H$155,"Durchgeführt"))</x:f>
      </x:c>
      <x:c r="I40" t="str">
        <x:f>IF(B40="","",COUNTIFS(Feedback!$E$6:$E$305,B40,Feedback!$F$6:$F$305,"&gt;=1"))</x:f>
      </x:c>
      <x:c r="J40" s="28" t="str">
        <x:f>IF(OR(B40="",I40=0),"",SUMIF(Feedback!$E$6:$E$305,B40,Feedback!$F$6:$F$305)/I40)</x:f>
      </x:c>
    </x:row>
    <x:row r="41">
      <x:c r="A41" t="str">
        <x:v>A036</x:v>
      </x:c>
      <x:c r="B41" s="32"/>
      <x:c r="C41" s="32"/>
      <x:c r="D41" t="str">
        <x:f>IF(B41="","",IFERROR(VLOOKUP(B41,Interessenbestand!$A$6:$B$30,2,FALSE),0))</x:f>
      </x:c>
      <x:c r="E41" t="str">
        <x:f>IF(B41="","",COUNTIFS(Termine!$E$6:$E$155,B41,Termine!$H$6:$H$155,"Geplant"))</x:f>
      </x:c>
      <x:c r="F41" t="str">
        <x:f>IF(B41="","",COUNTIFS(Termine!$E$6:$E$155,B41,Termine!$H$6:$H$155,"Durchgeführt"))</x:f>
      </x:c>
      <x:c r="G41" t="str">
        <x:f>IF(B41="","",COUNTIFS(Termine!$E$6:$E$155,B41,Termine!$H$6:$H$155,"Abgesagt"))</x:f>
      </x:c>
      <x:c r="H41" t="str">
        <x:f>IF(B41="","",SUMIFS(Termine!$I$6:$I$155,Termine!$E$6:$E$155,B41,Termine!$H$6:$H$155,"Durchgeführt"))</x:f>
      </x:c>
      <x:c r="I41" t="str">
        <x:f>IF(B41="","",COUNTIFS(Feedback!$E$6:$E$305,B41,Feedback!$F$6:$F$305,"&gt;=1"))</x:f>
      </x:c>
      <x:c r="J41" s="28" t="str">
        <x:f>IF(OR(B41="",I41=0),"",SUMIF(Feedback!$E$6:$E$305,B41,Feedback!$F$6:$F$305)/I41)</x:f>
      </x:c>
    </x:row>
    <x:row r="42">
      <x:c r="A42" t="str">
        <x:v>A037</x:v>
      </x:c>
      <x:c r="B42" s="32"/>
      <x:c r="C42" s="32"/>
      <x:c r="D42" t="str">
        <x:f>IF(B42="","",IFERROR(VLOOKUP(B42,Interessenbestand!$A$6:$B$30,2,FALSE),0))</x:f>
      </x:c>
      <x:c r="E42" t="str">
        <x:f>IF(B42="","",COUNTIFS(Termine!$E$6:$E$155,B42,Termine!$H$6:$H$155,"Geplant"))</x:f>
      </x:c>
      <x:c r="F42" t="str">
        <x:f>IF(B42="","",COUNTIFS(Termine!$E$6:$E$155,B42,Termine!$H$6:$H$155,"Durchgeführt"))</x:f>
      </x:c>
      <x:c r="G42" t="str">
        <x:f>IF(B42="","",COUNTIFS(Termine!$E$6:$E$155,B42,Termine!$H$6:$H$155,"Abgesagt"))</x:f>
      </x:c>
      <x:c r="H42" t="str">
        <x:f>IF(B42="","",SUMIFS(Termine!$I$6:$I$155,Termine!$E$6:$E$155,B42,Termine!$H$6:$H$155,"Durchgeführt"))</x:f>
      </x:c>
      <x:c r="I42" t="str">
        <x:f>IF(B42="","",COUNTIFS(Feedback!$E$6:$E$305,B42,Feedback!$F$6:$F$305,"&gt;=1"))</x:f>
      </x:c>
      <x:c r="J42" s="28" t="str">
        <x:f>IF(OR(B42="",I42=0),"",SUMIF(Feedback!$E$6:$E$305,B42,Feedback!$F$6:$F$305)/I42)</x:f>
      </x:c>
    </x:row>
    <x:row r="43">
      <x:c r="A43" t="str">
        <x:v>A038</x:v>
      </x:c>
      <x:c r="B43" s="32"/>
      <x:c r="C43" s="32"/>
      <x:c r="D43" t="str">
        <x:f>IF(B43="","",IFERROR(VLOOKUP(B43,Interessenbestand!$A$6:$B$30,2,FALSE),0))</x:f>
      </x:c>
      <x:c r="E43" t="str">
        <x:f>IF(B43="","",COUNTIFS(Termine!$E$6:$E$155,B43,Termine!$H$6:$H$155,"Geplant"))</x:f>
      </x:c>
      <x:c r="F43" t="str">
        <x:f>IF(B43="","",COUNTIFS(Termine!$E$6:$E$155,B43,Termine!$H$6:$H$155,"Durchgeführt"))</x:f>
      </x:c>
      <x:c r="G43" t="str">
        <x:f>IF(B43="","",COUNTIFS(Termine!$E$6:$E$155,B43,Termine!$H$6:$H$155,"Abgesagt"))</x:f>
      </x:c>
      <x:c r="H43" t="str">
        <x:f>IF(B43="","",SUMIFS(Termine!$I$6:$I$155,Termine!$E$6:$E$155,B43,Termine!$H$6:$H$155,"Durchgeführt"))</x:f>
      </x:c>
      <x:c r="I43" t="str">
        <x:f>IF(B43="","",COUNTIFS(Feedback!$E$6:$E$305,B43,Feedback!$F$6:$F$305,"&gt;=1"))</x:f>
      </x:c>
      <x:c r="J43" s="28" t="str">
        <x:f>IF(OR(B43="",I43=0),"",SUMIF(Feedback!$E$6:$E$305,B43,Feedback!$F$6:$F$305)/I43)</x:f>
      </x:c>
    </x:row>
    <x:row r="44">
      <x:c r="A44" t="str">
        <x:v>A039</x:v>
      </x:c>
      <x:c r="B44" s="32"/>
      <x:c r="C44" s="32"/>
      <x:c r="D44" t="str">
        <x:f>IF(B44="","",IFERROR(VLOOKUP(B44,Interessenbestand!$A$6:$B$30,2,FALSE),0))</x:f>
      </x:c>
      <x:c r="E44" t="str">
        <x:f>IF(B44="","",COUNTIFS(Termine!$E$6:$E$155,B44,Termine!$H$6:$H$155,"Geplant"))</x:f>
      </x:c>
      <x:c r="F44" t="str">
        <x:f>IF(B44="","",COUNTIFS(Termine!$E$6:$E$155,B44,Termine!$H$6:$H$155,"Durchgeführt"))</x:f>
      </x:c>
      <x:c r="G44" t="str">
        <x:f>IF(B44="","",COUNTIFS(Termine!$E$6:$E$155,B44,Termine!$H$6:$H$155,"Abgesagt"))</x:f>
      </x:c>
      <x:c r="H44" t="str">
        <x:f>IF(B44="","",SUMIFS(Termine!$I$6:$I$155,Termine!$E$6:$E$155,B44,Termine!$H$6:$H$155,"Durchgeführt"))</x:f>
      </x:c>
      <x:c r="I44" t="str">
        <x:f>IF(B44="","",COUNTIFS(Feedback!$E$6:$E$305,B44,Feedback!$F$6:$F$305,"&gt;=1"))</x:f>
      </x:c>
      <x:c r="J44" s="28" t="str">
        <x:f>IF(OR(B44="",I44=0),"",SUMIF(Feedback!$E$6:$E$305,B44,Feedback!$F$6:$F$305)/I44)</x:f>
      </x:c>
    </x:row>
    <x:row r="45">
      <x:c r="A45" t="str">
        <x:v>A040</x:v>
      </x:c>
      <x:c r="B45" s="32"/>
      <x:c r="C45" s="32"/>
      <x:c r="D45" t="str">
        <x:f>IF(B45="","",IFERROR(VLOOKUP(B45,Interessenbestand!$A$6:$B$30,2,FALSE),0))</x:f>
      </x:c>
      <x:c r="E45" t="str">
        <x:f>IF(B45="","",COUNTIFS(Termine!$E$6:$E$155,B45,Termine!$H$6:$H$155,"Geplant"))</x:f>
      </x:c>
      <x:c r="F45" t="str">
        <x:f>IF(B45="","",COUNTIFS(Termine!$E$6:$E$155,B45,Termine!$H$6:$H$155,"Durchgeführt"))</x:f>
      </x:c>
      <x:c r="G45" t="str">
        <x:f>IF(B45="","",COUNTIFS(Termine!$E$6:$E$155,B45,Termine!$H$6:$H$155,"Abgesagt"))</x:f>
      </x:c>
      <x:c r="H45" t="str">
        <x:f>IF(B45="","",SUMIFS(Termine!$I$6:$I$155,Termine!$E$6:$E$155,B45,Termine!$H$6:$H$155,"Durchgeführt"))</x:f>
      </x:c>
      <x:c r="I45" t="str">
        <x:f>IF(B45="","",COUNTIFS(Feedback!$E$6:$E$305,B45,Feedback!$F$6:$F$305,"&gt;=1"))</x:f>
      </x:c>
      <x:c r="J45" s="28" t="str">
        <x:f>IF(OR(B45="",I45=0),"",SUMIF(Feedback!$E$6:$E$305,B45,Feedback!$F$6:$F$305)/I45)</x:f>
      </x:c>
    </x:row>
  </x:sheetData>
  <x:mergeCells>
    <x:mergeCell ref="A1:J2"/>
    <x:mergeCell ref="A3:J3"/>
  </x:mergeCells>
  <x:conditionalFormatting sqref="J6:J45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pageMargins left="0.7" right="0.7" top="0.75" bottom="0.75" header="0.3" footer="0.3"/>
  <x:tableParts count="1">
    <x:tablePart xmlns:r="http://schemas.openxmlformats.org/officeDocument/2006/relationships" r:id="Rfd4d2d2c616f4200"/>
  </x:tableParts>
</x:worksheet>
</file>

<file path=xl/worksheets/sheet5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19" hidden="0" customWidth="1"/>
    <x:col min="3" max="3" width="17" hidden="0" customWidth="1"/>
    <x:col min="4" max="4" width="20" hidden="0" customWidth="1"/>
    <x:col min="5" max="5" width="32" hidden="0" customWidth="1"/>
    <x:col min="6" max="6" width="48" hidden="0" customWidth="1"/>
    <x:col min="7" max="7" width="20" hidden="0" customWidth="1"/>
    <x:col min="8" max="8" width="21" hidden="0" customWidth="1"/>
    <x:col min="9" max="9" width="19" hidden="0" customWidth="1"/>
    <x:col min="10" max="10" width="19" hidden="0" customWidth="1"/>
    <x:col min="11" max="11" width="18" hidden="0" customWidth="1"/>
    <x:col min="12" max="12" width="51" hidden="0" customWidth="1"/>
    <x:col min="13" max="13" width="17" hidden="0" customWidth="1"/>
    <x:col min="14" max="14" width="21" hidden="0" customWidth="1"/>
  </x:cols>
  <x:sheetData>
    <x:row r="1" ht="23" customHeight="1">
      <x:c r="A1" s="46" t="str">
        <x:v>TERMINE | 2027 – STATIONEN &amp; HAUSWEIT</x:v>
      </x:c>
      <x:c r="B1" s="46"/>
      <x:c r="C1" s="46"/>
      <x:c r="D1" s="46"/>
      <x:c r="E1" s="46"/>
      <x:c r="F1" s="46"/>
      <x:c r="G1" s="46"/>
      <x:c r="H1" s="46"/>
      <x:c r="I1" s="46"/>
      <x:c r="J1" s="46"/>
      <x:c r="K1" s="46"/>
      <x:c r="L1" s="46"/>
      <x:c r="M1" s="46"/>
      <x:c r="N1" s="46"/>
    </x:row>
    <x:row r="2" ht="23" customHeight="1">
      <x:c r="A2" s="46"/>
      <x:c r="B2" s="46"/>
      <x:c r="C2" s="46"/>
      <x:c r="D2" s="46"/>
      <x:c r="E2" s="46"/>
      <x:c r="F2" s="46"/>
      <x:c r="G2" s="46"/>
      <x:c r="H2" s="46"/>
      <x:c r="I2" s="46"/>
      <x:c r="J2" s="46"/>
      <x:c r="K2" s="46"/>
      <x:c r="L2" s="46"/>
      <x:c r="M2" s="46"/>
      <x:c r="N2" s="46"/>
    </x:row>
    <x:row r="3" ht="36" customHeight="1">
      <x:c r="A3" s="75" t="str">
        <x:v>2027 · 10 Stationen + Hausweit. Bis zu 150 Termine eintragen. Die ersten zwölf IDs stehen für die sechsfach strukturierten Hausplan-Slots bereit.</x:v>
      </x:c>
      <x:c r="B3" s="75"/>
      <x:c r="C3" s="75"/>
      <x:c r="D3" s="75"/>
      <x:c r="E3" s="75"/>
      <x:c r="F3" s="75"/>
      <x:c r="G3" s="75"/>
      <x:c r="H3" s="75"/>
      <x:c r="I3" s="75"/>
      <x:c r="J3" s="75"/>
      <x:c r="K3" s="75"/>
      <x:c r="L3" s="75"/>
      <x:c r="M3" s="75"/>
      <x:c r="N3" s="75"/>
    </x:row>
    <x:row r="5" ht="32" customHeight="1">
      <x:c r="A5" s="54" t="str">
        <x:v>Termin-ID</x:v>
      </x:c>
      <x:c r="B5" s="54" t="str">
        <x:v>Datum</x:v>
      </x:c>
      <x:c r="C5" s="54" t="str">
        <x:v>Monat</x:v>
      </x:c>
      <x:c r="D5" s="54" t="str">
        <x:v>Bereich</x:v>
      </x:c>
      <x:c r="E5" s="54" t="str">
        <x:v>Aktivität</x:v>
      </x:c>
      <x:c r="F5" s="54" t="str">
        <x:v>Titel / Anlass</x:v>
      </x:c>
      <x:c r="G5" s="54" t="str">
        <x:v>Form</x:v>
      </x:c>
      <x:c r="H5" s="54" t="str">
        <x:v>Status</x:v>
      </x:c>
      <x:c r="I5" s="54" t="str">
        <x:v>Teilnahmen</x:v>
      </x:c>
      <x:c r="J5" s="54" t="str">
        <x:v>Budget €</x:v>
      </x:c>
      <x:c r="K5" s="54" t="str">
        <x:v>Ist €</x:v>
      </x:c>
      <x:c r="L5" s="54" t="str">
        <x:v>Hinweis ohne Personendaten</x:v>
      </x:c>
      <x:c r="M5" s="54" t="str">
        <x:v>Feedback n</x:v>
      </x:c>
      <x:c r="N5" s="54" t="str">
        <x:v>Zufriedenheit Ø</x:v>
      </x:c>
    </x:row>
    <x:row r="6">
      <x:c r="A6" t="str">
        <x:v>T0001</x:v>
      </x:c>
      <x:c r="B6" s="81"/>
      <x:c r="C6" t="str">
        <x:f>IF(B6="","",TEXT(B6,"yyyy-mm"))</x:f>
      </x:c>
      <x:c r="D6" s="82"/>
      <x:c r="E6" s="82"/>
      <x:c r="F6" s="82"/>
      <x:c r="G6" s="82"/>
      <x:c r="H6" s="82"/>
      <x:c r="I6" s="82"/>
      <x:c r="J6" s="24" t="str">
        <x:f>IF(B6="","",SUMIF(Budget!$L$6:$L$105,A6,Budget!$G$6:$G$105))</x:f>
      </x:c>
      <x:c r="K6" s="24" t="str">
        <x:f>IF(B6="","",SUMIF(Budget!$L$6:$L$105,A6,Budget!$J$6:$J$105))</x:f>
      </x:c>
      <x:c r="L6" s="82"/>
      <x:c r="M6" t="str">
        <x:f>IF(B6="","",COUNTIFS(Feedback!$B$6:$B$305,A6,Feedback!$F$6:$F$305,"&gt;=1"))</x:f>
      </x:c>
      <x:c r="N6" s="28" t="str">
        <x:f>IF(OR(B6="",M6=0),"",SUMIF(Feedback!$B$6:$B$305,A6,Feedback!$F$6:$F$305)/M6)</x:f>
      </x:c>
    </x:row>
    <x:row r="7">
      <x:c r="A7" t="str">
        <x:v>T0002</x:v>
      </x:c>
      <x:c r="B7" s="81"/>
      <x:c r="C7" t="str">
        <x:f>IF(B7="","",TEXT(B7,"yyyy-mm"))</x:f>
      </x:c>
      <x:c r="D7" s="82"/>
      <x:c r="E7" s="82"/>
      <x:c r="F7" s="82"/>
      <x:c r="G7" s="82"/>
      <x:c r="H7" s="82"/>
      <x:c r="I7" s="82"/>
      <x:c r="J7" s="24" t="str">
        <x:f>IF(B7="","",SUMIF(Budget!$L$6:$L$105,A7,Budget!$G$6:$G$105))</x:f>
      </x:c>
      <x:c r="K7" s="24" t="str">
        <x:f>IF(B7="","",SUMIF(Budget!$L$6:$L$105,A7,Budget!$J$6:$J$105))</x:f>
      </x:c>
      <x:c r="L7" s="82"/>
      <x:c r="M7" t="str">
        <x:f>IF(B7="","",COUNTIFS(Feedback!$B$6:$B$305,A7,Feedback!$F$6:$F$305,"&gt;=1"))</x:f>
      </x:c>
      <x:c r="N7" s="28" t="str">
        <x:f>IF(OR(B7="",M7=0),"",SUMIF(Feedback!$B$6:$B$305,A7,Feedback!$F$6:$F$305)/M7)</x:f>
      </x:c>
    </x:row>
    <x:row r="8">
      <x:c r="A8" t="str">
        <x:v>T0003</x:v>
      </x:c>
      <x:c r="B8" s="81"/>
      <x:c r="C8" t="str">
        <x:f>IF(B8="","",TEXT(B8,"yyyy-mm"))</x:f>
      </x:c>
      <x:c r="D8" s="82"/>
      <x:c r="E8" s="82"/>
      <x:c r="F8" s="82"/>
      <x:c r="G8" s="82"/>
      <x:c r="H8" s="82"/>
      <x:c r="I8" s="82"/>
      <x:c r="J8" s="24" t="str">
        <x:f>IF(B8="","",SUMIF(Budget!$L$6:$L$105,A8,Budget!$G$6:$G$105))</x:f>
      </x:c>
      <x:c r="K8" s="24" t="str">
        <x:f>IF(B8="","",SUMIF(Budget!$L$6:$L$105,A8,Budget!$J$6:$J$105))</x:f>
      </x:c>
      <x:c r="L8" s="82"/>
      <x:c r="M8" t="str">
        <x:f>IF(B8="","",COUNTIFS(Feedback!$B$6:$B$305,A8,Feedback!$F$6:$F$305,"&gt;=1"))</x:f>
      </x:c>
      <x:c r="N8" s="28" t="str">
        <x:f>IF(OR(B8="",M8=0),"",SUMIF(Feedback!$B$6:$B$305,A8,Feedback!$F$6:$F$305)/M8)</x:f>
      </x:c>
    </x:row>
    <x:row r="9">
      <x:c r="A9" t="str">
        <x:v>T0004</x:v>
      </x:c>
      <x:c r="B9" s="81"/>
      <x:c r="C9" t="str">
        <x:f>IF(B9="","",TEXT(B9,"yyyy-mm"))</x:f>
      </x:c>
      <x:c r="D9" s="82"/>
      <x:c r="E9" s="82"/>
      <x:c r="F9" s="82"/>
      <x:c r="G9" s="82"/>
      <x:c r="H9" s="82"/>
      <x:c r="I9" s="82"/>
      <x:c r="J9" s="24" t="str">
        <x:f>IF(B9="","",SUMIF(Budget!$L$6:$L$105,A9,Budget!$G$6:$G$105))</x:f>
      </x:c>
      <x:c r="K9" s="24" t="str">
        <x:f>IF(B9="","",SUMIF(Budget!$L$6:$L$105,A9,Budget!$J$6:$J$105))</x:f>
      </x:c>
      <x:c r="L9" s="82"/>
      <x:c r="M9" t="str">
        <x:f>IF(B9="","",COUNTIFS(Feedback!$B$6:$B$305,A9,Feedback!$F$6:$F$305,"&gt;=1"))</x:f>
      </x:c>
      <x:c r="N9" s="28" t="str">
        <x:f>IF(OR(B9="",M9=0),"",SUMIF(Feedback!$B$6:$B$305,A9,Feedback!$F$6:$F$305)/M9)</x:f>
      </x:c>
    </x:row>
    <x:row r="10">
      <x:c r="A10" t="str">
        <x:v>T0005</x:v>
      </x:c>
      <x:c r="B10" s="81"/>
      <x:c r="C10" t="str">
        <x:f>IF(B10="","",TEXT(B10,"yyyy-mm"))</x:f>
      </x:c>
      <x:c r="D10" s="82"/>
      <x:c r="E10" s="82"/>
      <x:c r="F10" s="82"/>
      <x:c r="G10" s="82"/>
      <x:c r="H10" s="82"/>
      <x:c r="I10" s="82"/>
      <x:c r="J10" s="24" t="str">
        <x:f>IF(B10="","",SUMIF(Budget!$L$6:$L$105,A10,Budget!$G$6:$G$105))</x:f>
      </x:c>
      <x:c r="K10" s="24" t="str">
        <x:f>IF(B10="","",SUMIF(Budget!$L$6:$L$105,A10,Budget!$J$6:$J$105))</x:f>
      </x:c>
      <x:c r="L10" s="82"/>
      <x:c r="M10" t="str">
        <x:f>IF(B10="","",COUNTIFS(Feedback!$B$6:$B$305,A10,Feedback!$F$6:$F$305,"&gt;=1"))</x:f>
      </x:c>
      <x:c r="N10" s="28" t="str">
        <x:f>IF(OR(B10="",M10=0),"",SUMIF(Feedback!$B$6:$B$305,A10,Feedback!$F$6:$F$305)/M10)</x:f>
      </x:c>
    </x:row>
    <x:row r="11">
      <x:c r="A11" t="str">
        <x:v>T0006</x:v>
      </x:c>
      <x:c r="B11" s="81"/>
      <x:c r="C11" t="str">
        <x:f>IF(B11="","",TEXT(B11,"yyyy-mm"))</x:f>
      </x:c>
      <x:c r="D11" s="82"/>
      <x:c r="E11" s="82"/>
      <x:c r="F11" s="82"/>
      <x:c r="G11" s="82"/>
      <x:c r="H11" s="82"/>
      <x:c r="I11" s="82"/>
      <x:c r="J11" s="24" t="str">
        <x:f>IF(B11="","",SUMIF(Budget!$L$6:$L$105,A11,Budget!$G$6:$G$105))</x:f>
      </x:c>
      <x:c r="K11" s="24" t="str">
        <x:f>IF(B11="","",SUMIF(Budget!$L$6:$L$105,A11,Budget!$J$6:$J$105))</x:f>
      </x:c>
      <x:c r="L11" s="82"/>
      <x:c r="M11" t="str">
        <x:f>IF(B11="","",COUNTIFS(Feedback!$B$6:$B$305,A11,Feedback!$F$6:$F$305,"&gt;=1"))</x:f>
      </x:c>
      <x:c r="N11" s="28" t="str">
        <x:f>IF(OR(B11="",M11=0),"",SUMIF(Feedback!$B$6:$B$305,A11,Feedback!$F$6:$F$305)/M11)</x:f>
      </x:c>
    </x:row>
    <x:row r="12">
      <x:c r="A12" t="str">
        <x:v>T0007</x:v>
      </x:c>
      <x:c r="B12" s="81"/>
      <x:c r="C12" t="str">
        <x:f>IF(B12="","",TEXT(B12,"yyyy-mm"))</x:f>
      </x:c>
      <x:c r="D12" s="82"/>
      <x:c r="E12" s="82"/>
      <x:c r="F12" s="82"/>
      <x:c r="G12" s="82"/>
      <x:c r="H12" s="82"/>
      <x:c r="I12" s="82"/>
      <x:c r="J12" s="24" t="str">
        <x:f>IF(B12="","",SUMIF(Budget!$L$6:$L$105,A12,Budget!$G$6:$G$105))</x:f>
      </x:c>
      <x:c r="K12" s="24" t="str">
        <x:f>IF(B12="","",SUMIF(Budget!$L$6:$L$105,A12,Budget!$J$6:$J$105))</x:f>
      </x:c>
      <x:c r="L12" s="82"/>
      <x:c r="M12" t="str">
        <x:f>IF(B12="","",COUNTIFS(Feedback!$B$6:$B$305,A12,Feedback!$F$6:$F$305,"&gt;=1"))</x:f>
      </x:c>
      <x:c r="N12" s="28" t="str">
        <x:f>IF(OR(B12="",M12=0),"",SUMIF(Feedback!$B$6:$B$305,A12,Feedback!$F$6:$F$305)/M12)</x:f>
      </x:c>
    </x:row>
    <x:row r="13">
      <x:c r="A13" t="str">
        <x:v>T0008</x:v>
      </x:c>
      <x:c r="B13" s="81"/>
      <x:c r="C13" t="str">
        <x:f>IF(B13="","",TEXT(B13,"yyyy-mm"))</x:f>
      </x:c>
      <x:c r="D13" s="82"/>
      <x:c r="E13" s="82"/>
      <x:c r="F13" s="82"/>
      <x:c r="G13" s="82"/>
      <x:c r="H13" s="82"/>
      <x:c r="I13" s="82"/>
      <x:c r="J13" s="24" t="str">
        <x:f>IF(B13="","",SUMIF(Budget!$L$6:$L$105,A13,Budget!$G$6:$G$105))</x:f>
      </x:c>
      <x:c r="K13" s="24" t="str">
        <x:f>IF(B13="","",SUMIF(Budget!$L$6:$L$105,A13,Budget!$J$6:$J$105))</x:f>
      </x:c>
      <x:c r="L13" s="82"/>
      <x:c r="M13" t="str">
        <x:f>IF(B13="","",COUNTIFS(Feedback!$B$6:$B$305,A13,Feedback!$F$6:$F$305,"&gt;=1"))</x:f>
      </x:c>
      <x:c r="N13" s="28" t="str">
        <x:f>IF(OR(B13="",M13=0),"",SUMIF(Feedback!$B$6:$B$305,A13,Feedback!$F$6:$F$305)/M13)</x:f>
      </x:c>
    </x:row>
    <x:row r="14">
      <x:c r="A14" t="str">
        <x:v>T0009</x:v>
      </x:c>
      <x:c r="B14" s="81"/>
      <x:c r="C14" t="str">
        <x:f>IF(B14="","",TEXT(B14,"yyyy-mm"))</x:f>
      </x:c>
      <x:c r="D14" s="82"/>
      <x:c r="E14" s="82"/>
      <x:c r="F14" s="82"/>
      <x:c r="G14" s="82"/>
      <x:c r="H14" s="82"/>
      <x:c r="I14" s="82"/>
      <x:c r="J14" s="24" t="str">
        <x:f>IF(B14="","",SUMIF(Budget!$L$6:$L$105,A14,Budget!$G$6:$G$105))</x:f>
      </x:c>
      <x:c r="K14" s="24" t="str">
        <x:f>IF(B14="","",SUMIF(Budget!$L$6:$L$105,A14,Budget!$J$6:$J$105))</x:f>
      </x:c>
      <x:c r="L14" s="82"/>
      <x:c r="M14" t="str">
        <x:f>IF(B14="","",COUNTIFS(Feedback!$B$6:$B$305,A14,Feedback!$F$6:$F$305,"&gt;=1"))</x:f>
      </x:c>
      <x:c r="N14" s="28" t="str">
        <x:f>IF(OR(B14="",M14=0),"",SUMIF(Feedback!$B$6:$B$305,A14,Feedback!$F$6:$F$305)/M14)</x:f>
      </x:c>
    </x:row>
    <x:row r="15">
      <x:c r="A15" t="str">
        <x:v>T0010</x:v>
      </x:c>
      <x:c r="B15" s="81"/>
      <x:c r="C15" t="str">
        <x:f>IF(B15="","",TEXT(B15,"yyyy-mm"))</x:f>
      </x:c>
      <x:c r="D15" s="82"/>
      <x:c r="E15" s="82"/>
      <x:c r="F15" s="82"/>
      <x:c r="G15" s="82"/>
      <x:c r="H15" s="82"/>
      <x:c r="I15" s="82"/>
      <x:c r="J15" s="24" t="str">
        <x:f>IF(B15="","",SUMIF(Budget!$L$6:$L$105,A15,Budget!$G$6:$G$105))</x:f>
      </x:c>
      <x:c r="K15" s="24" t="str">
        <x:f>IF(B15="","",SUMIF(Budget!$L$6:$L$105,A15,Budget!$J$6:$J$105))</x:f>
      </x:c>
      <x:c r="L15" s="82"/>
      <x:c r="M15" t="str">
        <x:f>IF(B15="","",COUNTIFS(Feedback!$B$6:$B$305,A15,Feedback!$F$6:$F$305,"&gt;=1"))</x:f>
      </x:c>
      <x:c r="N15" s="28" t="str">
        <x:f>IF(OR(B15="",M15=0),"",SUMIF(Feedback!$B$6:$B$305,A15,Feedback!$F$6:$F$305)/M15)</x:f>
      </x:c>
    </x:row>
    <x:row r="16">
      <x:c r="A16" t="str">
        <x:v>T0011</x:v>
      </x:c>
      <x:c r="B16" s="81"/>
      <x:c r="C16" t="str">
        <x:f>IF(B16="","",TEXT(B16,"yyyy-mm"))</x:f>
      </x:c>
      <x:c r="D16" s="82"/>
      <x:c r="E16" s="82"/>
      <x:c r="F16" s="82"/>
      <x:c r="G16" s="82"/>
      <x:c r="H16" s="82"/>
      <x:c r="I16" s="82"/>
      <x:c r="J16" s="24" t="str">
        <x:f>IF(B16="","",SUMIF(Budget!$L$6:$L$105,A16,Budget!$G$6:$G$105))</x:f>
      </x:c>
      <x:c r="K16" s="24" t="str">
        <x:f>IF(B16="","",SUMIF(Budget!$L$6:$L$105,A16,Budget!$J$6:$J$105))</x:f>
      </x:c>
      <x:c r="L16" s="82"/>
      <x:c r="M16" t="str">
        <x:f>IF(B16="","",COUNTIFS(Feedback!$B$6:$B$305,A16,Feedback!$F$6:$F$305,"&gt;=1"))</x:f>
      </x:c>
      <x:c r="N16" s="28" t="str">
        <x:f>IF(OR(B16="",M16=0),"",SUMIF(Feedback!$B$6:$B$305,A16,Feedback!$F$6:$F$305)/M16)</x:f>
      </x:c>
    </x:row>
    <x:row r="17">
      <x:c r="A17" t="str">
        <x:v>T0012</x:v>
      </x:c>
      <x:c r="B17" s="81"/>
      <x:c r="C17" t="str">
        <x:f>IF(B17="","",TEXT(B17,"yyyy-mm"))</x:f>
      </x:c>
      <x:c r="D17" s="82"/>
      <x:c r="E17" s="82"/>
      <x:c r="F17" s="82"/>
      <x:c r="G17" s="82"/>
      <x:c r="H17" s="82"/>
      <x:c r="I17" s="82"/>
      <x:c r="J17" s="24" t="str">
        <x:f>IF(B17="","",SUMIF(Budget!$L$6:$L$105,A17,Budget!$G$6:$G$105))</x:f>
      </x:c>
      <x:c r="K17" s="24" t="str">
        <x:f>IF(B17="","",SUMIF(Budget!$L$6:$L$105,A17,Budget!$J$6:$J$105))</x:f>
      </x:c>
      <x:c r="L17" s="82"/>
      <x:c r="M17" t="str">
        <x:f>IF(B17="","",COUNTIFS(Feedback!$B$6:$B$305,A17,Feedback!$F$6:$F$305,"&gt;=1"))</x:f>
      </x:c>
      <x:c r="N17" s="28" t="str">
        <x:f>IF(OR(B17="",M17=0),"",SUMIF(Feedback!$B$6:$B$305,A17,Feedback!$F$6:$F$305)/M17)</x:f>
      </x:c>
    </x:row>
    <x:row r="18">
      <x:c r="A18" t="str">
        <x:v>T0013</x:v>
      </x:c>
      <x:c r="B18" s="81"/>
      <x:c r="C18" t="str">
        <x:f>IF(B18="","",TEXT(B18,"yyyy-mm"))</x:f>
      </x:c>
      <x:c r="D18" s="82"/>
      <x:c r="E18" s="82"/>
      <x:c r="F18" s="82"/>
      <x:c r="G18" s="82"/>
      <x:c r="H18" s="82"/>
      <x:c r="I18" s="82"/>
      <x:c r="J18" s="24" t="str">
        <x:f>IF(B18="","",SUMIF(Budget!$L$6:$L$105,A18,Budget!$G$6:$G$105))</x:f>
      </x:c>
      <x:c r="K18" s="24" t="str">
        <x:f>IF(B18="","",SUMIF(Budget!$L$6:$L$105,A18,Budget!$J$6:$J$105))</x:f>
      </x:c>
      <x:c r="L18" s="82"/>
      <x:c r="M18" t="str">
        <x:f>IF(B18="","",COUNTIFS(Feedback!$B$6:$B$305,A18,Feedback!$F$6:$F$305,"&gt;=1"))</x:f>
      </x:c>
      <x:c r="N18" s="28" t="str">
        <x:f>IF(OR(B18="",M18=0),"",SUMIF(Feedback!$B$6:$B$305,A18,Feedback!$F$6:$F$305)/M18)</x:f>
      </x:c>
    </x:row>
    <x:row r="19">
      <x:c r="A19" t="str">
        <x:v>T0014</x:v>
      </x:c>
      <x:c r="B19" s="81"/>
      <x:c r="C19" t="str">
        <x:f>IF(B19="","",TEXT(B19,"yyyy-mm"))</x:f>
      </x:c>
      <x:c r="D19" s="82"/>
      <x:c r="E19" s="82"/>
      <x:c r="F19" s="82"/>
      <x:c r="G19" s="82"/>
      <x:c r="H19" s="82"/>
      <x:c r="I19" s="82"/>
      <x:c r="J19" s="24" t="str">
        <x:f>IF(B19="","",SUMIF(Budget!$L$6:$L$105,A19,Budget!$G$6:$G$105))</x:f>
      </x:c>
      <x:c r="K19" s="24" t="str">
        <x:f>IF(B19="","",SUMIF(Budget!$L$6:$L$105,A19,Budget!$J$6:$J$105))</x:f>
      </x:c>
      <x:c r="L19" s="82"/>
      <x:c r="M19" t="str">
        <x:f>IF(B19="","",COUNTIFS(Feedback!$B$6:$B$305,A19,Feedback!$F$6:$F$305,"&gt;=1"))</x:f>
      </x:c>
      <x:c r="N19" s="28" t="str">
        <x:f>IF(OR(B19="",M19=0),"",SUMIF(Feedback!$B$6:$B$305,A19,Feedback!$F$6:$F$305)/M19)</x:f>
      </x:c>
    </x:row>
    <x:row r="20">
      <x:c r="A20" t="str">
        <x:v>T0015</x:v>
      </x:c>
      <x:c r="B20" s="81"/>
      <x:c r="C20" t="str">
        <x:f>IF(B20="","",TEXT(B20,"yyyy-mm"))</x:f>
      </x:c>
      <x:c r="D20" s="82"/>
      <x:c r="E20" s="82"/>
      <x:c r="F20" s="82"/>
      <x:c r="G20" s="82"/>
      <x:c r="H20" s="82"/>
      <x:c r="I20" s="82"/>
      <x:c r="J20" s="24" t="str">
        <x:f>IF(B20="","",SUMIF(Budget!$L$6:$L$105,A20,Budget!$G$6:$G$105))</x:f>
      </x:c>
      <x:c r="K20" s="24" t="str">
        <x:f>IF(B20="","",SUMIF(Budget!$L$6:$L$105,A20,Budget!$J$6:$J$105))</x:f>
      </x:c>
      <x:c r="L20" s="82"/>
      <x:c r="M20" t="str">
        <x:f>IF(B20="","",COUNTIFS(Feedback!$B$6:$B$305,A20,Feedback!$F$6:$F$305,"&gt;=1"))</x:f>
      </x:c>
      <x:c r="N20" s="28" t="str">
        <x:f>IF(OR(B20="",M20=0),"",SUMIF(Feedback!$B$6:$B$305,A20,Feedback!$F$6:$F$305)/M20)</x:f>
      </x:c>
    </x:row>
    <x:row r="21">
      <x:c r="A21" t="str">
        <x:v>T0016</x:v>
      </x:c>
      <x:c r="B21" s="81"/>
      <x:c r="C21" t="str">
        <x:f>IF(B21="","",TEXT(B21,"yyyy-mm"))</x:f>
      </x:c>
      <x:c r="D21" s="82"/>
      <x:c r="E21" s="82"/>
      <x:c r="F21" s="82"/>
      <x:c r="G21" s="82"/>
      <x:c r="H21" s="82"/>
      <x:c r="I21" s="82"/>
      <x:c r="J21" s="24" t="str">
        <x:f>IF(B21="","",SUMIF(Budget!$L$6:$L$105,A21,Budget!$G$6:$G$105))</x:f>
      </x:c>
      <x:c r="K21" s="24" t="str">
        <x:f>IF(B21="","",SUMIF(Budget!$L$6:$L$105,A21,Budget!$J$6:$J$105))</x:f>
      </x:c>
      <x:c r="L21" s="82"/>
      <x:c r="M21" t="str">
        <x:f>IF(B21="","",COUNTIFS(Feedback!$B$6:$B$305,A21,Feedback!$F$6:$F$305,"&gt;=1"))</x:f>
      </x:c>
      <x:c r="N21" s="28" t="str">
        <x:f>IF(OR(B21="",M21=0),"",SUMIF(Feedback!$B$6:$B$305,A21,Feedback!$F$6:$F$305)/M21)</x:f>
      </x:c>
    </x:row>
    <x:row r="22">
      <x:c r="A22" t="str">
        <x:v>T0017</x:v>
      </x:c>
      <x:c r="B22" s="81"/>
      <x:c r="C22" t="str">
        <x:f>IF(B22="","",TEXT(B22,"yyyy-mm"))</x:f>
      </x:c>
      <x:c r="D22" s="82"/>
      <x:c r="E22" s="82"/>
      <x:c r="F22" s="82"/>
      <x:c r="G22" s="82"/>
      <x:c r="H22" s="82"/>
      <x:c r="I22" s="82"/>
      <x:c r="J22" s="24" t="str">
        <x:f>IF(B22="","",SUMIF(Budget!$L$6:$L$105,A22,Budget!$G$6:$G$105))</x:f>
      </x:c>
      <x:c r="K22" s="24" t="str">
        <x:f>IF(B22="","",SUMIF(Budget!$L$6:$L$105,A22,Budget!$J$6:$J$105))</x:f>
      </x:c>
      <x:c r="L22" s="82"/>
      <x:c r="M22" t="str">
        <x:f>IF(B22="","",COUNTIFS(Feedback!$B$6:$B$305,A22,Feedback!$F$6:$F$305,"&gt;=1"))</x:f>
      </x:c>
      <x:c r="N22" s="28" t="str">
        <x:f>IF(OR(B22="",M22=0),"",SUMIF(Feedback!$B$6:$B$305,A22,Feedback!$F$6:$F$305)/M22)</x:f>
      </x:c>
    </x:row>
    <x:row r="23">
      <x:c r="A23" t="str">
        <x:v>T0018</x:v>
      </x:c>
      <x:c r="B23" s="81"/>
      <x:c r="C23" t="str">
        <x:f>IF(B23="","",TEXT(B23,"yyyy-mm"))</x:f>
      </x:c>
      <x:c r="D23" s="82"/>
      <x:c r="E23" s="82"/>
      <x:c r="F23" s="82"/>
      <x:c r="G23" s="82"/>
      <x:c r="H23" s="82"/>
      <x:c r="I23" s="82"/>
      <x:c r="J23" s="24" t="str">
        <x:f>IF(B23="","",SUMIF(Budget!$L$6:$L$105,A23,Budget!$G$6:$G$105))</x:f>
      </x:c>
      <x:c r="K23" s="24" t="str">
        <x:f>IF(B23="","",SUMIF(Budget!$L$6:$L$105,A23,Budget!$J$6:$J$105))</x:f>
      </x:c>
      <x:c r="L23" s="82"/>
      <x:c r="M23" t="str">
        <x:f>IF(B23="","",COUNTIFS(Feedback!$B$6:$B$305,A23,Feedback!$F$6:$F$305,"&gt;=1"))</x:f>
      </x:c>
      <x:c r="N23" s="28" t="str">
        <x:f>IF(OR(B23="",M23=0),"",SUMIF(Feedback!$B$6:$B$305,A23,Feedback!$F$6:$F$305)/M23)</x:f>
      </x:c>
    </x:row>
    <x:row r="24">
      <x:c r="A24" t="str">
        <x:v>T0019</x:v>
      </x:c>
      <x:c r="B24" s="81"/>
      <x:c r="C24" t="str">
        <x:f>IF(B24="","",TEXT(B24,"yyyy-mm"))</x:f>
      </x:c>
      <x:c r="D24" s="82"/>
      <x:c r="E24" s="82"/>
      <x:c r="F24" s="82"/>
      <x:c r="G24" s="82"/>
      <x:c r="H24" s="82"/>
      <x:c r="I24" s="82"/>
      <x:c r="J24" s="24" t="str">
        <x:f>IF(B24="","",SUMIF(Budget!$L$6:$L$105,A24,Budget!$G$6:$G$105))</x:f>
      </x:c>
      <x:c r="K24" s="24" t="str">
        <x:f>IF(B24="","",SUMIF(Budget!$L$6:$L$105,A24,Budget!$J$6:$J$105))</x:f>
      </x:c>
      <x:c r="L24" s="82"/>
      <x:c r="M24" t="str">
        <x:f>IF(B24="","",COUNTIFS(Feedback!$B$6:$B$305,A24,Feedback!$F$6:$F$305,"&gt;=1"))</x:f>
      </x:c>
      <x:c r="N24" s="28" t="str">
        <x:f>IF(OR(B24="",M24=0),"",SUMIF(Feedback!$B$6:$B$305,A24,Feedback!$F$6:$F$305)/M24)</x:f>
      </x:c>
    </x:row>
    <x:row r="25">
      <x:c r="A25" t="str">
        <x:v>T0020</x:v>
      </x:c>
      <x:c r="B25" s="81"/>
      <x:c r="C25" t="str">
        <x:f>IF(B25="","",TEXT(B25,"yyyy-mm"))</x:f>
      </x:c>
      <x:c r="D25" s="82"/>
      <x:c r="E25" s="82"/>
      <x:c r="F25" s="82"/>
      <x:c r="G25" s="82"/>
      <x:c r="H25" s="82"/>
      <x:c r="I25" s="82"/>
      <x:c r="J25" s="24" t="str">
        <x:f>IF(B25="","",SUMIF(Budget!$L$6:$L$105,A25,Budget!$G$6:$G$105))</x:f>
      </x:c>
      <x:c r="K25" s="24" t="str">
        <x:f>IF(B25="","",SUMIF(Budget!$L$6:$L$105,A25,Budget!$J$6:$J$105))</x:f>
      </x:c>
      <x:c r="L25" s="82"/>
      <x:c r="M25" t="str">
        <x:f>IF(B25="","",COUNTIFS(Feedback!$B$6:$B$305,A25,Feedback!$F$6:$F$305,"&gt;=1"))</x:f>
      </x:c>
      <x:c r="N25" s="28" t="str">
        <x:f>IF(OR(B25="",M25=0),"",SUMIF(Feedback!$B$6:$B$305,A25,Feedback!$F$6:$F$305)/M25)</x:f>
      </x:c>
    </x:row>
    <x:row r="26">
      <x:c r="A26" t="str">
        <x:v>T0021</x:v>
      </x:c>
      <x:c r="B26" s="81"/>
      <x:c r="C26" t="str">
        <x:f>IF(B26="","",TEXT(B26,"yyyy-mm"))</x:f>
      </x:c>
      <x:c r="D26" s="82"/>
      <x:c r="E26" s="82"/>
      <x:c r="F26" s="82"/>
      <x:c r="G26" s="82"/>
      <x:c r="H26" s="82"/>
      <x:c r="I26" s="82"/>
      <x:c r="J26" s="24" t="str">
        <x:f>IF(B26="","",SUMIF(Budget!$L$6:$L$105,A26,Budget!$G$6:$G$105))</x:f>
      </x:c>
      <x:c r="K26" s="24" t="str">
        <x:f>IF(B26="","",SUMIF(Budget!$L$6:$L$105,A26,Budget!$J$6:$J$105))</x:f>
      </x:c>
      <x:c r="L26" s="82"/>
      <x:c r="M26" t="str">
        <x:f>IF(B26="","",COUNTIFS(Feedback!$B$6:$B$305,A26,Feedback!$F$6:$F$305,"&gt;=1"))</x:f>
      </x:c>
      <x:c r="N26" s="28" t="str">
        <x:f>IF(OR(B26="",M26=0),"",SUMIF(Feedback!$B$6:$B$305,A26,Feedback!$F$6:$F$305)/M26)</x:f>
      </x:c>
    </x:row>
    <x:row r="27">
      <x:c r="A27" t="str">
        <x:v>T0022</x:v>
      </x:c>
      <x:c r="B27" s="81"/>
      <x:c r="C27" t="str">
        <x:f>IF(B27="","",TEXT(B27,"yyyy-mm"))</x:f>
      </x:c>
      <x:c r="D27" s="82"/>
      <x:c r="E27" s="82"/>
      <x:c r="F27" s="82"/>
      <x:c r="G27" s="82"/>
      <x:c r="H27" s="82"/>
      <x:c r="I27" s="82"/>
      <x:c r="J27" s="24" t="str">
        <x:f>IF(B27="","",SUMIF(Budget!$L$6:$L$105,A27,Budget!$G$6:$G$105))</x:f>
      </x:c>
      <x:c r="K27" s="24" t="str">
        <x:f>IF(B27="","",SUMIF(Budget!$L$6:$L$105,A27,Budget!$J$6:$J$105))</x:f>
      </x:c>
      <x:c r="L27" s="82"/>
      <x:c r="M27" t="str">
        <x:f>IF(B27="","",COUNTIFS(Feedback!$B$6:$B$305,A27,Feedback!$F$6:$F$305,"&gt;=1"))</x:f>
      </x:c>
      <x:c r="N27" s="28" t="str">
        <x:f>IF(OR(B27="",M27=0),"",SUMIF(Feedback!$B$6:$B$305,A27,Feedback!$F$6:$F$305)/M27)</x:f>
      </x:c>
    </x:row>
    <x:row r="28">
      <x:c r="A28" t="str">
        <x:v>T0023</x:v>
      </x:c>
      <x:c r="B28" s="81"/>
      <x:c r="C28" t="str">
        <x:f>IF(B28="","",TEXT(B28,"yyyy-mm"))</x:f>
      </x:c>
      <x:c r="D28" s="82"/>
      <x:c r="E28" s="82"/>
      <x:c r="F28" s="82"/>
      <x:c r="G28" s="82"/>
      <x:c r="H28" s="82"/>
      <x:c r="I28" s="82"/>
      <x:c r="J28" s="24" t="str">
        <x:f>IF(B28="","",SUMIF(Budget!$L$6:$L$105,A28,Budget!$G$6:$G$105))</x:f>
      </x:c>
      <x:c r="K28" s="24" t="str">
        <x:f>IF(B28="","",SUMIF(Budget!$L$6:$L$105,A28,Budget!$J$6:$J$105))</x:f>
      </x:c>
      <x:c r="L28" s="82"/>
      <x:c r="M28" t="str">
        <x:f>IF(B28="","",COUNTIFS(Feedback!$B$6:$B$305,A28,Feedback!$F$6:$F$305,"&gt;=1"))</x:f>
      </x:c>
      <x:c r="N28" s="28" t="str">
        <x:f>IF(OR(B28="",M28=0),"",SUMIF(Feedback!$B$6:$B$305,A28,Feedback!$F$6:$F$305)/M28)</x:f>
      </x:c>
    </x:row>
    <x:row r="29">
      <x:c r="A29" t="str">
        <x:v>T0024</x:v>
      </x:c>
      <x:c r="B29" s="81"/>
      <x:c r="C29" t="str">
        <x:f>IF(B29="","",TEXT(B29,"yyyy-mm"))</x:f>
      </x:c>
      <x:c r="D29" s="82"/>
      <x:c r="E29" s="82"/>
      <x:c r="F29" s="82"/>
      <x:c r="G29" s="82"/>
      <x:c r="H29" s="82"/>
      <x:c r="I29" s="82"/>
      <x:c r="J29" s="24" t="str">
        <x:f>IF(B29="","",SUMIF(Budget!$L$6:$L$105,A29,Budget!$G$6:$G$105))</x:f>
      </x:c>
      <x:c r="K29" s="24" t="str">
        <x:f>IF(B29="","",SUMIF(Budget!$L$6:$L$105,A29,Budget!$J$6:$J$105))</x:f>
      </x:c>
      <x:c r="L29" s="82"/>
      <x:c r="M29" t="str">
        <x:f>IF(B29="","",COUNTIFS(Feedback!$B$6:$B$305,A29,Feedback!$F$6:$F$305,"&gt;=1"))</x:f>
      </x:c>
      <x:c r="N29" s="28" t="str">
        <x:f>IF(OR(B29="",M29=0),"",SUMIF(Feedback!$B$6:$B$305,A29,Feedback!$F$6:$F$305)/M29)</x:f>
      </x:c>
    </x:row>
    <x:row r="30">
      <x:c r="A30" t="str">
        <x:v>T0025</x:v>
      </x:c>
      <x:c r="B30" s="81"/>
      <x:c r="C30" t="str">
        <x:f>IF(B30="","",TEXT(B30,"yyyy-mm"))</x:f>
      </x:c>
      <x:c r="D30" s="82"/>
      <x:c r="E30" s="82"/>
      <x:c r="F30" s="82"/>
      <x:c r="G30" s="82"/>
      <x:c r="H30" s="82"/>
      <x:c r="I30" s="82"/>
      <x:c r="J30" s="24" t="str">
        <x:f>IF(B30="","",SUMIF(Budget!$L$6:$L$105,A30,Budget!$G$6:$G$105))</x:f>
      </x:c>
      <x:c r="K30" s="24" t="str">
        <x:f>IF(B30="","",SUMIF(Budget!$L$6:$L$105,A30,Budget!$J$6:$J$105))</x:f>
      </x:c>
      <x:c r="L30" s="82"/>
      <x:c r="M30" t="str">
        <x:f>IF(B30="","",COUNTIFS(Feedback!$B$6:$B$305,A30,Feedback!$F$6:$F$305,"&gt;=1"))</x:f>
      </x:c>
      <x:c r="N30" s="28" t="str">
        <x:f>IF(OR(B30="",M30=0),"",SUMIF(Feedback!$B$6:$B$305,A30,Feedback!$F$6:$F$305)/M30)</x:f>
      </x:c>
    </x:row>
    <x:row r="31">
      <x:c r="A31" t="str">
        <x:v>T0026</x:v>
      </x:c>
      <x:c r="B31" s="81"/>
      <x:c r="C31" t="str">
        <x:f>IF(B31="","",TEXT(B31,"yyyy-mm"))</x:f>
      </x:c>
      <x:c r="D31" s="82"/>
      <x:c r="E31" s="82"/>
      <x:c r="F31" s="82"/>
      <x:c r="G31" s="82"/>
      <x:c r="H31" s="82"/>
      <x:c r="I31" s="82"/>
      <x:c r="J31" s="24" t="str">
        <x:f>IF(B31="","",SUMIF(Budget!$L$6:$L$105,A31,Budget!$G$6:$G$105))</x:f>
      </x:c>
      <x:c r="K31" s="24" t="str">
        <x:f>IF(B31="","",SUMIF(Budget!$L$6:$L$105,A31,Budget!$J$6:$J$105))</x:f>
      </x:c>
      <x:c r="L31" s="82"/>
      <x:c r="M31" t="str">
        <x:f>IF(B31="","",COUNTIFS(Feedback!$B$6:$B$305,A31,Feedback!$F$6:$F$305,"&gt;=1"))</x:f>
      </x:c>
      <x:c r="N31" s="28" t="str">
        <x:f>IF(OR(B31="",M31=0),"",SUMIF(Feedback!$B$6:$B$305,A31,Feedback!$F$6:$F$305)/M31)</x:f>
      </x:c>
    </x:row>
    <x:row r="32">
      <x:c r="A32" t="str">
        <x:v>T0027</x:v>
      </x:c>
      <x:c r="B32" s="81"/>
      <x:c r="C32" t="str">
        <x:f>IF(B32="","",TEXT(B32,"yyyy-mm"))</x:f>
      </x:c>
      <x:c r="D32" s="82"/>
      <x:c r="E32" s="82"/>
      <x:c r="F32" s="82"/>
      <x:c r="G32" s="82"/>
      <x:c r="H32" s="82"/>
      <x:c r="I32" s="82"/>
      <x:c r="J32" s="24" t="str">
        <x:f>IF(B32="","",SUMIF(Budget!$L$6:$L$105,A32,Budget!$G$6:$G$105))</x:f>
      </x:c>
      <x:c r="K32" s="24" t="str">
        <x:f>IF(B32="","",SUMIF(Budget!$L$6:$L$105,A32,Budget!$J$6:$J$105))</x:f>
      </x:c>
      <x:c r="L32" s="82"/>
      <x:c r="M32" t="str">
        <x:f>IF(B32="","",COUNTIFS(Feedback!$B$6:$B$305,A32,Feedback!$F$6:$F$305,"&gt;=1"))</x:f>
      </x:c>
      <x:c r="N32" s="28" t="str">
        <x:f>IF(OR(B32="",M32=0),"",SUMIF(Feedback!$B$6:$B$305,A32,Feedback!$F$6:$F$305)/M32)</x:f>
      </x:c>
    </x:row>
    <x:row r="33">
      <x:c r="A33" t="str">
        <x:v>T0028</x:v>
      </x:c>
      <x:c r="B33" s="81"/>
      <x:c r="C33" t="str">
        <x:f>IF(B33="","",TEXT(B33,"yyyy-mm"))</x:f>
      </x:c>
      <x:c r="D33" s="82"/>
      <x:c r="E33" s="82"/>
      <x:c r="F33" s="82"/>
      <x:c r="G33" s="82"/>
      <x:c r="H33" s="82"/>
      <x:c r="I33" s="82"/>
      <x:c r="J33" s="24" t="str">
        <x:f>IF(B33="","",SUMIF(Budget!$L$6:$L$105,A33,Budget!$G$6:$G$105))</x:f>
      </x:c>
      <x:c r="K33" s="24" t="str">
        <x:f>IF(B33="","",SUMIF(Budget!$L$6:$L$105,A33,Budget!$J$6:$J$105))</x:f>
      </x:c>
      <x:c r="L33" s="82"/>
      <x:c r="M33" t="str">
        <x:f>IF(B33="","",COUNTIFS(Feedback!$B$6:$B$305,A33,Feedback!$F$6:$F$305,"&gt;=1"))</x:f>
      </x:c>
      <x:c r="N33" s="28" t="str">
        <x:f>IF(OR(B33="",M33=0),"",SUMIF(Feedback!$B$6:$B$305,A33,Feedback!$F$6:$F$305)/M33)</x:f>
      </x:c>
    </x:row>
    <x:row r="34">
      <x:c r="A34" t="str">
        <x:v>T0029</x:v>
      </x:c>
      <x:c r="B34" s="81"/>
      <x:c r="C34" t="str">
        <x:f>IF(B34="","",TEXT(B34,"yyyy-mm"))</x:f>
      </x:c>
      <x:c r="D34" s="82"/>
      <x:c r="E34" s="82"/>
      <x:c r="F34" s="82"/>
      <x:c r="G34" s="82"/>
      <x:c r="H34" s="82"/>
      <x:c r="I34" s="82"/>
      <x:c r="J34" s="24" t="str">
        <x:f>IF(B34="","",SUMIF(Budget!$L$6:$L$105,A34,Budget!$G$6:$G$105))</x:f>
      </x:c>
      <x:c r="K34" s="24" t="str">
        <x:f>IF(B34="","",SUMIF(Budget!$L$6:$L$105,A34,Budget!$J$6:$J$105))</x:f>
      </x:c>
      <x:c r="L34" s="82"/>
      <x:c r="M34" t="str">
        <x:f>IF(B34="","",COUNTIFS(Feedback!$B$6:$B$305,A34,Feedback!$F$6:$F$305,"&gt;=1"))</x:f>
      </x:c>
      <x:c r="N34" s="28" t="str">
        <x:f>IF(OR(B34="",M34=0),"",SUMIF(Feedback!$B$6:$B$305,A34,Feedback!$F$6:$F$305)/M34)</x:f>
      </x:c>
    </x:row>
    <x:row r="35">
      <x:c r="A35" t="str">
        <x:v>T0030</x:v>
      </x:c>
      <x:c r="B35" s="81"/>
      <x:c r="C35" t="str">
        <x:f>IF(B35="","",TEXT(B35,"yyyy-mm"))</x:f>
      </x:c>
      <x:c r="D35" s="82"/>
      <x:c r="E35" s="82"/>
      <x:c r="F35" s="82"/>
      <x:c r="G35" s="82"/>
      <x:c r="H35" s="82"/>
      <x:c r="I35" s="82"/>
      <x:c r="J35" s="24" t="str">
        <x:f>IF(B35="","",SUMIF(Budget!$L$6:$L$105,A35,Budget!$G$6:$G$105))</x:f>
      </x:c>
      <x:c r="K35" s="24" t="str">
        <x:f>IF(B35="","",SUMIF(Budget!$L$6:$L$105,A35,Budget!$J$6:$J$105))</x:f>
      </x:c>
      <x:c r="L35" s="82"/>
      <x:c r="M35" t="str">
        <x:f>IF(B35="","",COUNTIFS(Feedback!$B$6:$B$305,A35,Feedback!$F$6:$F$305,"&gt;=1"))</x:f>
      </x:c>
      <x:c r="N35" s="28" t="str">
        <x:f>IF(OR(B35="",M35=0),"",SUMIF(Feedback!$B$6:$B$305,A35,Feedback!$F$6:$F$305)/M35)</x:f>
      </x:c>
    </x:row>
    <x:row r="36">
      <x:c r="A36" t="str">
        <x:v>T0031</x:v>
      </x:c>
      <x:c r="B36" s="81"/>
      <x:c r="C36" t="str">
        <x:f>IF(B36="","",TEXT(B36,"yyyy-mm"))</x:f>
      </x:c>
      <x:c r="D36" s="82"/>
      <x:c r="E36" s="82"/>
      <x:c r="F36" s="82"/>
      <x:c r="G36" s="82"/>
      <x:c r="H36" s="82"/>
      <x:c r="I36" s="82"/>
      <x:c r="J36" s="24" t="str">
        <x:f>IF(B36="","",SUMIF(Budget!$L$6:$L$105,A36,Budget!$G$6:$G$105))</x:f>
      </x:c>
      <x:c r="K36" s="24" t="str">
        <x:f>IF(B36="","",SUMIF(Budget!$L$6:$L$105,A36,Budget!$J$6:$J$105))</x:f>
      </x:c>
      <x:c r="L36" s="82"/>
      <x:c r="M36" t="str">
        <x:f>IF(B36="","",COUNTIFS(Feedback!$B$6:$B$305,A36,Feedback!$F$6:$F$305,"&gt;=1"))</x:f>
      </x:c>
      <x:c r="N36" s="28" t="str">
        <x:f>IF(OR(B36="",M36=0),"",SUMIF(Feedback!$B$6:$B$305,A36,Feedback!$F$6:$F$305)/M36)</x:f>
      </x:c>
    </x:row>
    <x:row r="37">
      <x:c r="A37" t="str">
        <x:v>T0032</x:v>
      </x:c>
      <x:c r="B37" s="81"/>
      <x:c r="C37" t="str">
        <x:f>IF(B37="","",TEXT(B37,"yyyy-mm"))</x:f>
      </x:c>
      <x:c r="D37" s="82"/>
      <x:c r="E37" s="82"/>
      <x:c r="F37" s="82"/>
      <x:c r="G37" s="82"/>
      <x:c r="H37" s="82"/>
      <x:c r="I37" s="82"/>
      <x:c r="J37" s="24" t="str">
        <x:f>IF(B37="","",SUMIF(Budget!$L$6:$L$105,A37,Budget!$G$6:$G$105))</x:f>
      </x:c>
      <x:c r="K37" s="24" t="str">
        <x:f>IF(B37="","",SUMIF(Budget!$L$6:$L$105,A37,Budget!$J$6:$J$105))</x:f>
      </x:c>
      <x:c r="L37" s="82"/>
      <x:c r="M37" t="str">
        <x:f>IF(B37="","",COUNTIFS(Feedback!$B$6:$B$305,A37,Feedback!$F$6:$F$305,"&gt;=1"))</x:f>
      </x:c>
      <x:c r="N37" s="28" t="str">
        <x:f>IF(OR(B37="",M37=0),"",SUMIF(Feedback!$B$6:$B$305,A37,Feedback!$F$6:$F$305)/M37)</x:f>
      </x:c>
    </x:row>
    <x:row r="38">
      <x:c r="A38" t="str">
        <x:v>T0033</x:v>
      </x:c>
      <x:c r="B38" s="81"/>
      <x:c r="C38" t="str">
        <x:f>IF(B38="","",TEXT(B38,"yyyy-mm"))</x:f>
      </x:c>
      <x:c r="D38" s="82"/>
      <x:c r="E38" s="82"/>
      <x:c r="F38" s="82"/>
      <x:c r="G38" s="82"/>
      <x:c r="H38" s="82"/>
      <x:c r="I38" s="82"/>
      <x:c r="J38" s="24" t="str">
        <x:f>IF(B38="","",SUMIF(Budget!$L$6:$L$105,A38,Budget!$G$6:$G$105))</x:f>
      </x:c>
      <x:c r="K38" s="24" t="str">
        <x:f>IF(B38="","",SUMIF(Budget!$L$6:$L$105,A38,Budget!$J$6:$J$105))</x:f>
      </x:c>
      <x:c r="L38" s="82"/>
      <x:c r="M38" t="str">
        <x:f>IF(B38="","",COUNTIFS(Feedback!$B$6:$B$305,A38,Feedback!$F$6:$F$305,"&gt;=1"))</x:f>
      </x:c>
      <x:c r="N38" s="28" t="str">
        <x:f>IF(OR(B38="",M38=0),"",SUMIF(Feedback!$B$6:$B$305,A38,Feedback!$F$6:$F$305)/M38)</x:f>
      </x:c>
    </x:row>
    <x:row r="39">
      <x:c r="A39" t="str">
        <x:v>T0034</x:v>
      </x:c>
      <x:c r="B39" s="81"/>
      <x:c r="C39" t="str">
        <x:f>IF(B39="","",TEXT(B39,"yyyy-mm"))</x:f>
      </x:c>
      <x:c r="D39" s="82"/>
      <x:c r="E39" s="82"/>
      <x:c r="F39" s="82"/>
      <x:c r="G39" s="82"/>
      <x:c r="H39" s="82"/>
      <x:c r="I39" s="82"/>
      <x:c r="J39" s="24" t="str">
        <x:f>IF(B39="","",SUMIF(Budget!$L$6:$L$105,A39,Budget!$G$6:$G$105))</x:f>
      </x:c>
      <x:c r="K39" s="24" t="str">
        <x:f>IF(B39="","",SUMIF(Budget!$L$6:$L$105,A39,Budget!$J$6:$J$105))</x:f>
      </x:c>
      <x:c r="L39" s="82"/>
      <x:c r="M39" t="str">
        <x:f>IF(B39="","",COUNTIFS(Feedback!$B$6:$B$305,A39,Feedback!$F$6:$F$305,"&gt;=1"))</x:f>
      </x:c>
      <x:c r="N39" s="28" t="str">
        <x:f>IF(OR(B39="",M39=0),"",SUMIF(Feedback!$B$6:$B$305,A39,Feedback!$F$6:$F$305)/M39)</x:f>
      </x:c>
    </x:row>
    <x:row r="40">
      <x:c r="A40" t="str">
        <x:v>T0035</x:v>
      </x:c>
      <x:c r="B40" s="81"/>
      <x:c r="C40" t="str">
        <x:f>IF(B40="","",TEXT(B40,"yyyy-mm"))</x:f>
      </x:c>
      <x:c r="D40" s="82"/>
      <x:c r="E40" s="82"/>
      <x:c r="F40" s="82"/>
      <x:c r="G40" s="82"/>
      <x:c r="H40" s="82"/>
      <x:c r="I40" s="82"/>
      <x:c r="J40" s="24" t="str">
        <x:f>IF(B40="","",SUMIF(Budget!$L$6:$L$105,A40,Budget!$G$6:$G$105))</x:f>
      </x:c>
      <x:c r="K40" s="24" t="str">
        <x:f>IF(B40="","",SUMIF(Budget!$L$6:$L$105,A40,Budget!$J$6:$J$105))</x:f>
      </x:c>
      <x:c r="L40" s="82"/>
      <x:c r="M40" t="str">
        <x:f>IF(B40="","",COUNTIFS(Feedback!$B$6:$B$305,A40,Feedback!$F$6:$F$305,"&gt;=1"))</x:f>
      </x:c>
      <x:c r="N40" s="28" t="str">
        <x:f>IF(OR(B40="",M40=0),"",SUMIF(Feedback!$B$6:$B$305,A40,Feedback!$F$6:$F$305)/M40)</x:f>
      </x:c>
    </x:row>
    <x:row r="41">
      <x:c r="A41" t="str">
        <x:v>T0036</x:v>
      </x:c>
      <x:c r="B41" s="81"/>
      <x:c r="C41" t="str">
        <x:f>IF(B41="","",TEXT(B41,"yyyy-mm"))</x:f>
      </x:c>
      <x:c r="D41" s="82"/>
      <x:c r="E41" s="82"/>
      <x:c r="F41" s="82"/>
      <x:c r="G41" s="82"/>
      <x:c r="H41" s="82"/>
      <x:c r="I41" s="82"/>
      <x:c r="J41" s="24" t="str">
        <x:f>IF(B41="","",SUMIF(Budget!$L$6:$L$105,A41,Budget!$G$6:$G$105))</x:f>
      </x:c>
      <x:c r="K41" s="24" t="str">
        <x:f>IF(B41="","",SUMIF(Budget!$L$6:$L$105,A41,Budget!$J$6:$J$105))</x:f>
      </x:c>
      <x:c r="L41" s="82"/>
      <x:c r="M41" t="str">
        <x:f>IF(B41="","",COUNTIFS(Feedback!$B$6:$B$305,A41,Feedback!$F$6:$F$305,"&gt;=1"))</x:f>
      </x:c>
      <x:c r="N41" s="28" t="str">
        <x:f>IF(OR(B41="",M41=0),"",SUMIF(Feedback!$B$6:$B$305,A41,Feedback!$F$6:$F$305)/M41)</x:f>
      </x:c>
    </x:row>
    <x:row r="42">
      <x:c r="A42" t="str">
        <x:v>T0037</x:v>
      </x:c>
      <x:c r="B42" s="81"/>
      <x:c r="C42" t="str">
        <x:f>IF(B42="","",TEXT(B42,"yyyy-mm"))</x:f>
      </x:c>
      <x:c r="D42" s="82"/>
      <x:c r="E42" s="82"/>
      <x:c r="F42" s="82"/>
      <x:c r="G42" s="82"/>
      <x:c r="H42" s="82"/>
      <x:c r="I42" s="82"/>
      <x:c r="J42" s="24" t="str">
        <x:f>IF(B42="","",SUMIF(Budget!$L$6:$L$105,A42,Budget!$G$6:$G$105))</x:f>
      </x:c>
      <x:c r="K42" s="24" t="str">
        <x:f>IF(B42="","",SUMIF(Budget!$L$6:$L$105,A42,Budget!$J$6:$J$105))</x:f>
      </x:c>
      <x:c r="L42" s="82"/>
      <x:c r="M42" t="str">
        <x:f>IF(B42="","",COUNTIFS(Feedback!$B$6:$B$305,A42,Feedback!$F$6:$F$305,"&gt;=1"))</x:f>
      </x:c>
      <x:c r="N42" s="28" t="str">
        <x:f>IF(OR(B42="",M42=0),"",SUMIF(Feedback!$B$6:$B$305,A42,Feedback!$F$6:$F$305)/M42)</x:f>
      </x:c>
    </x:row>
    <x:row r="43">
      <x:c r="A43" t="str">
        <x:v>T0038</x:v>
      </x:c>
      <x:c r="B43" s="81"/>
      <x:c r="C43" t="str">
        <x:f>IF(B43="","",TEXT(B43,"yyyy-mm"))</x:f>
      </x:c>
      <x:c r="D43" s="82"/>
      <x:c r="E43" s="82"/>
      <x:c r="F43" s="82"/>
      <x:c r="G43" s="82"/>
      <x:c r="H43" s="82"/>
      <x:c r="I43" s="82"/>
      <x:c r="J43" s="24" t="str">
        <x:f>IF(B43="","",SUMIF(Budget!$L$6:$L$105,A43,Budget!$G$6:$G$105))</x:f>
      </x:c>
      <x:c r="K43" s="24" t="str">
        <x:f>IF(B43="","",SUMIF(Budget!$L$6:$L$105,A43,Budget!$J$6:$J$105))</x:f>
      </x:c>
      <x:c r="L43" s="82"/>
      <x:c r="M43" t="str">
        <x:f>IF(B43="","",COUNTIFS(Feedback!$B$6:$B$305,A43,Feedback!$F$6:$F$305,"&gt;=1"))</x:f>
      </x:c>
      <x:c r="N43" s="28" t="str">
        <x:f>IF(OR(B43="",M43=0),"",SUMIF(Feedback!$B$6:$B$305,A43,Feedback!$F$6:$F$305)/M43)</x:f>
      </x:c>
    </x:row>
    <x:row r="44">
      <x:c r="A44" t="str">
        <x:v>T0039</x:v>
      </x:c>
      <x:c r="B44" s="81"/>
      <x:c r="C44" t="str">
        <x:f>IF(B44="","",TEXT(B44,"yyyy-mm"))</x:f>
      </x:c>
      <x:c r="D44" s="82"/>
      <x:c r="E44" s="82"/>
      <x:c r="F44" s="82"/>
      <x:c r="G44" s="82"/>
      <x:c r="H44" s="82"/>
      <x:c r="I44" s="82"/>
      <x:c r="J44" s="24" t="str">
        <x:f>IF(B44="","",SUMIF(Budget!$L$6:$L$105,A44,Budget!$G$6:$G$105))</x:f>
      </x:c>
      <x:c r="K44" s="24" t="str">
        <x:f>IF(B44="","",SUMIF(Budget!$L$6:$L$105,A44,Budget!$J$6:$J$105))</x:f>
      </x:c>
      <x:c r="L44" s="82"/>
      <x:c r="M44" t="str">
        <x:f>IF(B44="","",COUNTIFS(Feedback!$B$6:$B$305,A44,Feedback!$F$6:$F$305,"&gt;=1"))</x:f>
      </x:c>
      <x:c r="N44" s="28" t="str">
        <x:f>IF(OR(B44="",M44=0),"",SUMIF(Feedback!$B$6:$B$305,A44,Feedback!$F$6:$F$305)/M44)</x:f>
      </x:c>
    </x:row>
    <x:row r="45">
      <x:c r="A45" t="str">
        <x:v>T0040</x:v>
      </x:c>
      <x:c r="B45" s="81"/>
      <x:c r="C45" t="str">
        <x:f>IF(B45="","",TEXT(B45,"yyyy-mm"))</x:f>
      </x:c>
      <x:c r="D45" s="82"/>
      <x:c r="E45" s="82"/>
      <x:c r="F45" s="82"/>
      <x:c r="G45" s="82"/>
      <x:c r="H45" s="82"/>
      <x:c r="I45" s="82"/>
      <x:c r="J45" s="24" t="str">
        <x:f>IF(B45="","",SUMIF(Budget!$L$6:$L$105,A45,Budget!$G$6:$G$105))</x:f>
      </x:c>
      <x:c r="K45" s="24" t="str">
        <x:f>IF(B45="","",SUMIF(Budget!$L$6:$L$105,A45,Budget!$J$6:$J$105))</x:f>
      </x:c>
      <x:c r="L45" s="82"/>
      <x:c r="M45" t="str">
        <x:f>IF(B45="","",COUNTIFS(Feedback!$B$6:$B$305,A45,Feedback!$F$6:$F$305,"&gt;=1"))</x:f>
      </x:c>
      <x:c r="N45" s="28" t="str">
        <x:f>IF(OR(B45="",M45=0),"",SUMIF(Feedback!$B$6:$B$305,A45,Feedback!$F$6:$F$305)/M45)</x:f>
      </x:c>
    </x:row>
    <x:row r="46">
      <x:c r="A46" t="str">
        <x:v>T0041</x:v>
      </x:c>
      <x:c r="B46" s="81"/>
      <x:c r="C46" t="str">
        <x:f>IF(B46="","",TEXT(B46,"yyyy-mm"))</x:f>
      </x:c>
      <x:c r="D46" s="82"/>
      <x:c r="E46" s="82"/>
      <x:c r="F46" s="82"/>
      <x:c r="G46" s="82"/>
      <x:c r="H46" s="82"/>
      <x:c r="I46" s="82"/>
      <x:c r="J46" s="24" t="str">
        <x:f>IF(B46="","",SUMIF(Budget!$L$6:$L$105,A46,Budget!$G$6:$G$105))</x:f>
      </x:c>
      <x:c r="K46" s="24" t="str">
        <x:f>IF(B46="","",SUMIF(Budget!$L$6:$L$105,A46,Budget!$J$6:$J$105))</x:f>
      </x:c>
      <x:c r="L46" s="82"/>
      <x:c r="M46" t="str">
        <x:f>IF(B46="","",COUNTIFS(Feedback!$B$6:$B$305,A46,Feedback!$F$6:$F$305,"&gt;=1"))</x:f>
      </x:c>
      <x:c r="N46" s="28" t="str">
        <x:f>IF(OR(B46="",M46=0),"",SUMIF(Feedback!$B$6:$B$305,A46,Feedback!$F$6:$F$305)/M46)</x:f>
      </x:c>
    </x:row>
    <x:row r="47">
      <x:c r="A47" t="str">
        <x:v>T0042</x:v>
      </x:c>
      <x:c r="B47" s="81"/>
      <x:c r="C47" t="str">
        <x:f>IF(B47="","",TEXT(B47,"yyyy-mm"))</x:f>
      </x:c>
      <x:c r="D47" s="82"/>
      <x:c r="E47" s="82"/>
      <x:c r="F47" s="82"/>
      <x:c r="G47" s="82"/>
      <x:c r="H47" s="82"/>
      <x:c r="I47" s="82"/>
      <x:c r="J47" s="24" t="str">
        <x:f>IF(B47="","",SUMIF(Budget!$L$6:$L$105,A47,Budget!$G$6:$G$105))</x:f>
      </x:c>
      <x:c r="K47" s="24" t="str">
        <x:f>IF(B47="","",SUMIF(Budget!$L$6:$L$105,A47,Budget!$J$6:$J$105))</x:f>
      </x:c>
      <x:c r="L47" s="82"/>
      <x:c r="M47" t="str">
        <x:f>IF(B47="","",COUNTIFS(Feedback!$B$6:$B$305,A47,Feedback!$F$6:$F$305,"&gt;=1"))</x:f>
      </x:c>
      <x:c r="N47" s="28" t="str">
        <x:f>IF(OR(B47="",M47=0),"",SUMIF(Feedback!$B$6:$B$305,A47,Feedback!$F$6:$F$305)/M47)</x:f>
      </x:c>
    </x:row>
    <x:row r="48">
      <x:c r="A48" t="str">
        <x:v>T0043</x:v>
      </x:c>
      <x:c r="B48" s="81"/>
      <x:c r="C48" t="str">
        <x:f>IF(B48="","",TEXT(B48,"yyyy-mm"))</x:f>
      </x:c>
      <x:c r="D48" s="82"/>
      <x:c r="E48" s="82"/>
      <x:c r="F48" s="82"/>
      <x:c r="G48" s="82"/>
      <x:c r="H48" s="82"/>
      <x:c r="I48" s="82"/>
      <x:c r="J48" s="24" t="str">
        <x:f>IF(B48="","",SUMIF(Budget!$L$6:$L$105,A48,Budget!$G$6:$G$105))</x:f>
      </x:c>
      <x:c r="K48" s="24" t="str">
        <x:f>IF(B48="","",SUMIF(Budget!$L$6:$L$105,A48,Budget!$J$6:$J$105))</x:f>
      </x:c>
      <x:c r="L48" s="82"/>
      <x:c r="M48" t="str">
        <x:f>IF(B48="","",COUNTIFS(Feedback!$B$6:$B$305,A48,Feedback!$F$6:$F$305,"&gt;=1"))</x:f>
      </x:c>
      <x:c r="N48" s="28" t="str">
        <x:f>IF(OR(B48="",M48=0),"",SUMIF(Feedback!$B$6:$B$305,A48,Feedback!$F$6:$F$305)/M48)</x:f>
      </x:c>
    </x:row>
    <x:row r="49">
      <x:c r="A49" t="str">
        <x:v>T0044</x:v>
      </x:c>
      <x:c r="B49" s="81"/>
      <x:c r="C49" t="str">
        <x:f>IF(B49="","",TEXT(B49,"yyyy-mm"))</x:f>
      </x:c>
      <x:c r="D49" s="82"/>
      <x:c r="E49" s="82"/>
      <x:c r="F49" s="82"/>
      <x:c r="G49" s="82"/>
      <x:c r="H49" s="82"/>
      <x:c r="I49" s="82"/>
      <x:c r="J49" s="24" t="str">
        <x:f>IF(B49="","",SUMIF(Budget!$L$6:$L$105,A49,Budget!$G$6:$G$105))</x:f>
      </x:c>
      <x:c r="K49" s="24" t="str">
        <x:f>IF(B49="","",SUMIF(Budget!$L$6:$L$105,A49,Budget!$J$6:$J$105))</x:f>
      </x:c>
      <x:c r="L49" s="82"/>
      <x:c r="M49" t="str">
        <x:f>IF(B49="","",COUNTIFS(Feedback!$B$6:$B$305,A49,Feedback!$F$6:$F$305,"&gt;=1"))</x:f>
      </x:c>
      <x:c r="N49" s="28" t="str">
        <x:f>IF(OR(B49="",M49=0),"",SUMIF(Feedback!$B$6:$B$305,A49,Feedback!$F$6:$F$305)/M49)</x:f>
      </x:c>
    </x:row>
    <x:row r="50">
      <x:c r="A50" t="str">
        <x:v>T0045</x:v>
      </x:c>
      <x:c r="B50" s="81"/>
      <x:c r="C50" t="str">
        <x:f>IF(B50="","",TEXT(B50,"yyyy-mm"))</x:f>
      </x:c>
      <x:c r="D50" s="82"/>
      <x:c r="E50" s="82"/>
      <x:c r="F50" s="82"/>
      <x:c r="G50" s="82"/>
      <x:c r="H50" s="82"/>
      <x:c r="I50" s="82"/>
      <x:c r="J50" s="24" t="str">
        <x:f>IF(B50="","",SUMIF(Budget!$L$6:$L$105,A50,Budget!$G$6:$G$105))</x:f>
      </x:c>
      <x:c r="K50" s="24" t="str">
        <x:f>IF(B50="","",SUMIF(Budget!$L$6:$L$105,A50,Budget!$J$6:$J$105))</x:f>
      </x:c>
      <x:c r="L50" s="82"/>
      <x:c r="M50" t="str">
        <x:f>IF(B50="","",COUNTIFS(Feedback!$B$6:$B$305,A50,Feedback!$F$6:$F$305,"&gt;=1"))</x:f>
      </x:c>
      <x:c r="N50" s="28" t="str">
        <x:f>IF(OR(B50="",M50=0),"",SUMIF(Feedback!$B$6:$B$305,A50,Feedback!$F$6:$F$305)/M50)</x:f>
      </x:c>
    </x:row>
    <x:row r="51">
      <x:c r="A51" t="str">
        <x:v>T0046</x:v>
      </x:c>
      <x:c r="B51" s="81"/>
      <x:c r="C51" t="str">
        <x:f>IF(B51="","",TEXT(B51,"yyyy-mm"))</x:f>
      </x:c>
      <x:c r="D51" s="82"/>
      <x:c r="E51" s="82"/>
      <x:c r="F51" s="82"/>
      <x:c r="G51" s="82"/>
      <x:c r="H51" s="82"/>
      <x:c r="I51" s="82"/>
      <x:c r="J51" s="24" t="str">
        <x:f>IF(B51="","",SUMIF(Budget!$L$6:$L$105,A51,Budget!$G$6:$G$105))</x:f>
      </x:c>
      <x:c r="K51" s="24" t="str">
        <x:f>IF(B51="","",SUMIF(Budget!$L$6:$L$105,A51,Budget!$J$6:$J$105))</x:f>
      </x:c>
      <x:c r="L51" s="82"/>
      <x:c r="M51" t="str">
        <x:f>IF(B51="","",COUNTIFS(Feedback!$B$6:$B$305,A51,Feedback!$F$6:$F$305,"&gt;=1"))</x:f>
      </x:c>
      <x:c r="N51" s="28" t="str">
        <x:f>IF(OR(B51="",M51=0),"",SUMIF(Feedback!$B$6:$B$305,A51,Feedback!$F$6:$F$305)/M51)</x:f>
      </x:c>
    </x:row>
    <x:row r="52">
      <x:c r="A52" t="str">
        <x:v>T0047</x:v>
      </x:c>
      <x:c r="B52" s="81"/>
      <x:c r="C52" t="str">
        <x:f>IF(B52="","",TEXT(B52,"yyyy-mm"))</x:f>
      </x:c>
      <x:c r="D52" s="82"/>
      <x:c r="E52" s="82"/>
      <x:c r="F52" s="82"/>
      <x:c r="G52" s="82"/>
      <x:c r="H52" s="82"/>
      <x:c r="I52" s="82"/>
      <x:c r="J52" s="24" t="str">
        <x:f>IF(B52="","",SUMIF(Budget!$L$6:$L$105,A52,Budget!$G$6:$G$105))</x:f>
      </x:c>
      <x:c r="K52" s="24" t="str">
        <x:f>IF(B52="","",SUMIF(Budget!$L$6:$L$105,A52,Budget!$J$6:$J$105))</x:f>
      </x:c>
      <x:c r="L52" s="82"/>
      <x:c r="M52" t="str">
        <x:f>IF(B52="","",COUNTIFS(Feedback!$B$6:$B$305,A52,Feedback!$F$6:$F$305,"&gt;=1"))</x:f>
      </x:c>
      <x:c r="N52" s="28" t="str">
        <x:f>IF(OR(B52="",M52=0),"",SUMIF(Feedback!$B$6:$B$305,A52,Feedback!$F$6:$F$305)/M52)</x:f>
      </x:c>
    </x:row>
    <x:row r="53">
      <x:c r="A53" t="str">
        <x:v>T0048</x:v>
      </x:c>
      <x:c r="B53" s="81"/>
      <x:c r="C53" t="str">
        <x:f>IF(B53="","",TEXT(B53,"yyyy-mm"))</x:f>
      </x:c>
      <x:c r="D53" s="82"/>
      <x:c r="E53" s="82"/>
      <x:c r="F53" s="82"/>
      <x:c r="G53" s="82"/>
      <x:c r="H53" s="82"/>
      <x:c r="I53" s="82"/>
      <x:c r="J53" s="24" t="str">
        <x:f>IF(B53="","",SUMIF(Budget!$L$6:$L$105,A53,Budget!$G$6:$G$105))</x:f>
      </x:c>
      <x:c r="K53" s="24" t="str">
        <x:f>IF(B53="","",SUMIF(Budget!$L$6:$L$105,A53,Budget!$J$6:$J$105))</x:f>
      </x:c>
      <x:c r="L53" s="82"/>
      <x:c r="M53" t="str">
        <x:f>IF(B53="","",COUNTIFS(Feedback!$B$6:$B$305,A53,Feedback!$F$6:$F$305,"&gt;=1"))</x:f>
      </x:c>
      <x:c r="N53" s="28" t="str">
        <x:f>IF(OR(B53="",M53=0),"",SUMIF(Feedback!$B$6:$B$305,A53,Feedback!$F$6:$F$305)/M53)</x:f>
      </x:c>
    </x:row>
    <x:row r="54">
      <x:c r="A54" t="str">
        <x:v>T0049</x:v>
      </x:c>
      <x:c r="B54" s="81"/>
      <x:c r="C54" t="str">
        <x:f>IF(B54="","",TEXT(B54,"yyyy-mm"))</x:f>
      </x:c>
      <x:c r="D54" s="82"/>
      <x:c r="E54" s="82"/>
      <x:c r="F54" s="82"/>
      <x:c r="G54" s="82"/>
      <x:c r="H54" s="82"/>
      <x:c r="I54" s="82"/>
      <x:c r="J54" s="24" t="str">
        <x:f>IF(B54="","",SUMIF(Budget!$L$6:$L$105,A54,Budget!$G$6:$G$105))</x:f>
      </x:c>
      <x:c r="K54" s="24" t="str">
        <x:f>IF(B54="","",SUMIF(Budget!$L$6:$L$105,A54,Budget!$J$6:$J$105))</x:f>
      </x:c>
      <x:c r="L54" s="82"/>
      <x:c r="M54" t="str">
        <x:f>IF(B54="","",COUNTIFS(Feedback!$B$6:$B$305,A54,Feedback!$F$6:$F$305,"&gt;=1"))</x:f>
      </x:c>
      <x:c r="N54" s="28" t="str">
        <x:f>IF(OR(B54="",M54=0),"",SUMIF(Feedback!$B$6:$B$305,A54,Feedback!$F$6:$F$305)/M54)</x:f>
      </x:c>
    </x:row>
    <x:row r="55">
      <x:c r="A55" t="str">
        <x:v>T0050</x:v>
      </x:c>
      <x:c r="B55" s="81"/>
      <x:c r="C55" t="str">
        <x:f>IF(B55="","",TEXT(B55,"yyyy-mm"))</x:f>
      </x:c>
      <x:c r="D55" s="82"/>
      <x:c r="E55" s="82"/>
      <x:c r="F55" s="82"/>
      <x:c r="G55" s="82"/>
      <x:c r="H55" s="82"/>
      <x:c r="I55" s="82"/>
      <x:c r="J55" s="24" t="str">
        <x:f>IF(B55="","",SUMIF(Budget!$L$6:$L$105,A55,Budget!$G$6:$G$105))</x:f>
      </x:c>
      <x:c r="K55" s="24" t="str">
        <x:f>IF(B55="","",SUMIF(Budget!$L$6:$L$105,A55,Budget!$J$6:$J$105))</x:f>
      </x:c>
      <x:c r="L55" s="82"/>
      <x:c r="M55" t="str">
        <x:f>IF(B55="","",COUNTIFS(Feedback!$B$6:$B$305,A55,Feedback!$F$6:$F$305,"&gt;=1"))</x:f>
      </x:c>
      <x:c r="N55" s="28" t="str">
        <x:f>IF(OR(B55="",M55=0),"",SUMIF(Feedback!$B$6:$B$305,A55,Feedback!$F$6:$F$305)/M55)</x:f>
      </x:c>
    </x:row>
    <x:row r="56">
      <x:c r="A56" t="str">
        <x:v>T0051</x:v>
      </x:c>
      <x:c r="B56" s="81"/>
      <x:c r="C56" t="str">
        <x:f>IF(B56="","",TEXT(B56,"yyyy-mm"))</x:f>
      </x:c>
      <x:c r="D56" s="82"/>
      <x:c r="E56" s="82"/>
      <x:c r="F56" s="82"/>
      <x:c r="G56" s="82"/>
      <x:c r="H56" s="82"/>
      <x:c r="I56" s="82"/>
      <x:c r="J56" s="24" t="str">
        <x:f>IF(B56="","",SUMIF(Budget!$L$6:$L$105,A56,Budget!$G$6:$G$105))</x:f>
      </x:c>
      <x:c r="K56" s="24" t="str">
        <x:f>IF(B56="","",SUMIF(Budget!$L$6:$L$105,A56,Budget!$J$6:$J$105))</x:f>
      </x:c>
      <x:c r="L56" s="82"/>
      <x:c r="M56" t="str">
        <x:f>IF(B56="","",COUNTIFS(Feedback!$B$6:$B$305,A56,Feedback!$F$6:$F$305,"&gt;=1"))</x:f>
      </x:c>
      <x:c r="N56" s="28" t="str">
        <x:f>IF(OR(B56="",M56=0),"",SUMIF(Feedback!$B$6:$B$305,A56,Feedback!$F$6:$F$305)/M56)</x:f>
      </x:c>
    </x:row>
    <x:row r="57">
      <x:c r="A57" t="str">
        <x:v>T0052</x:v>
      </x:c>
      <x:c r="B57" s="81"/>
      <x:c r="C57" t="str">
        <x:f>IF(B57="","",TEXT(B57,"yyyy-mm"))</x:f>
      </x:c>
      <x:c r="D57" s="82"/>
      <x:c r="E57" s="82"/>
      <x:c r="F57" s="82"/>
      <x:c r="G57" s="82"/>
      <x:c r="H57" s="82"/>
      <x:c r="I57" s="82"/>
      <x:c r="J57" s="24" t="str">
        <x:f>IF(B57="","",SUMIF(Budget!$L$6:$L$105,A57,Budget!$G$6:$G$105))</x:f>
      </x:c>
      <x:c r="K57" s="24" t="str">
        <x:f>IF(B57="","",SUMIF(Budget!$L$6:$L$105,A57,Budget!$J$6:$J$105))</x:f>
      </x:c>
      <x:c r="L57" s="82"/>
      <x:c r="M57" t="str">
        <x:f>IF(B57="","",COUNTIFS(Feedback!$B$6:$B$305,A57,Feedback!$F$6:$F$305,"&gt;=1"))</x:f>
      </x:c>
      <x:c r="N57" s="28" t="str">
        <x:f>IF(OR(B57="",M57=0),"",SUMIF(Feedback!$B$6:$B$305,A57,Feedback!$F$6:$F$305)/M57)</x:f>
      </x:c>
    </x:row>
    <x:row r="58">
      <x:c r="A58" t="str">
        <x:v>T0053</x:v>
      </x:c>
      <x:c r="B58" s="81"/>
      <x:c r="C58" t="str">
        <x:f>IF(B58="","",TEXT(B58,"yyyy-mm"))</x:f>
      </x:c>
      <x:c r="D58" s="82"/>
      <x:c r="E58" s="82"/>
      <x:c r="F58" s="82"/>
      <x:c r="G58" s="82"/>
      <x:c r="H58" s="82"/>
      <x:c r="I58" s="82"/>
      <x:c r="J58" s="24" t="str">
        <x:f>IF(B58="","",SUMIF(Budget!$L$6:$L$105,A58,Budget!$G$6:$G$105))</x:f>
      </x:c>
      <x:c r="K58" s="24" t="str">
        <x:f>IF(B58="","",SUMIF(Budget!$L$6:$L$105,A58,Budget!$J$6:$J$105))</x:f>
      </x:c>
      <x:c r="L58" s="82"/>
      <x:c r="M58" t="str">
        <x:f>IF(B58="","",COUNTIFS(Feedback!$B$6:$B$305,A58,Feedback!$F$6:$F$305,"&gt;=1"))</x:f>
      </x:c>
      <x:c r="N58" s="28" t="str">
        <x:f>IF(OR(B58="",M58=0),"",SUMIF(Feedback!$B$6:$B$305,A58,Feedback!$F$6:$F$305)/M58)</x:f>
      </x:c>
    </x:row>
    <x:row r="59">
      <x:c r="A59" t="str">
        <x:v>T0054</x:v>
      </x:c>
      <x:c r="B59" s="81"/>
      <x:c r="C59" t="str">
        <x:f>IF(B59="","",TEXT(B59,"yyyy-mm"))</x:f>
      </x:c>
      <x:c r="D59" s="82"/>
      <x:c r="E59" s="82"/>
      <x:c r="F59" s="82"/>
      <x:c r="G59" s="82"/>
      <x:c r="H59" s="82"/>
      <x:c r="I59" s="82"/>
      <x:c r="J59" s="24" t="str">
        <x:f>IF(B59="","",SUMIF(Budget!$L$6:$L$105,A59,Budget!$G$6:$G$105))</x:f>
      </x:c>
      <x:c r="K59" s="24" t="str">
        <x:f>IF(B59="","",SUMIF(Budget!$L$6:$L$105,A59,Budget!$J$6:$J$105))</x:f>
      </x:c>
      <x:c r="L59" s="82"/>
      <x:c r="M59" t="str">
        <x:f>IF(B59="","",COUNTIFS(Feedback!$B$6:$B$305,A59,Feedback!$F$6:$F$305,"&gt;=1"))</x:f>
      </x:c>
      <x:c r="N59" s="28" t="str">
        <x:f>IF(OR(B59="",M59=0),"",SUMIF(Feedback!$B$6:$B$305,A59,Feedback!$F$6:$F$305)/M59)</x:f>
      </x:c>
    </x:row>
    <x:row r="60">
      <x:c r="A60" t="str">
        <x:v>T0055</x:v>
      </x:c>
      <x:c r="B60" s="81"/>
      <x:c r="C60" t="str">
        <x:f>IF(B60="","",TEXT(B60,"yyyy-mm"))</x:f>
      </x:c>
      <x:c r="D60" s="82"/>
      <x:c r="E60" s="82"/>
      <x:c r="F60" s="82"/>
      <x:c r="G60" s="82"/>
      <x:c r="H60" s="82"/>
      <x:c r="I60" s="82"/>
      <x:c r="J60" s="24" t="str">
        <x:f>IF(B60="","",SUMIF(Budget!$L$6:$L$105,A60,Budget!$G$6:$G$105))</x:f>
      </x:c>
      <x:c r="K60" s="24" t="str">
        <x:f>IF(B60="","",SUMIF(Budget!$L$6:$L$105,A60,Budget!$J$6:$J$105))</x:f>
      </x:c>
      <x:c r="L60" s="82"/>
      <x:c r="M60" t="str">
        <x:f>IF(B60="","",COUNTIFS(Feedback!$B$6:$B$305,A60,Feedback!$F$6:$F$305,"&gt;=1"))</x:f>
      </x:c>
      <x:c r="N60" s="28" t="str">
        <x:f>IF(OR(B60="",M60=0),"",SUMIF(Feedback!$B$6:$B$305,A60,Feedback!$F$6:$F$305)/M60)</x:f>
      </x:c>
    </x:row>
    <x:row r="61">
      <x:c r="A61" t="str">
        <x:v>T0056</x:v>
      </x:c>
      <x:c r="B61" s="81"/>
      <x:c r="C61" t="str">
        <x:f>IF(B61="","",TEXT(B61,"yyyy-mm"))</x:f>
      </x:c>
      <x:c r="D61" s="82"/>
      <x:c r="E61" s="82"/>
      <x:c r="F61" s="82"/>
      <x:c r="G61" s="82"/>
      <x:c r="H61" s="82"/>
      <x:c r="I61" s="82"/>
      <x:c r="J61" s="24" t="str">
        <x:f>IF(B61="","",SUMIF(Budget!$L$6:$L$105,A61,Budget!$G$6:$G$105))</x:f>
      </x:c>
      <x:c r="K61" s="24" t="str">
        <x:f>IF(B61="","",SUMIF(Budget!$L$6:$L$105,A61,Budget!$J$6:$J$105))</x:f>
      </x:c>
      <x:c r="L61" s="82"/>
      <x:c r="M61" t="str">
        <x:f>IF(B61="","",COUNTIFS(Feedback!$B$6:$B$305,A61,Feedback!$F$6:$F$305,"&gt;=1"))</x:f>
      </x:c>
      <x:c r="N61" s="28" t="str">
        <x:f>IF(OR(B61="",M61=0),"",SUMIF(Feedback!$B$6:$B$305,A61,Feedback!$F$6:$F$305)/M61)</x:f>
      </x:c>
    </x:row>
    <x:row r="62">
      <x:c r="A62" t="str">
        <x:v>T0057</x:v>
      </x:c>
      <x:c r="B62" s="81"/>
      <x:c r="C62" t="str">
        <x:f>IF(B62="","",TEXT(B62,"yyyy-mm"))</x:f>
      </x:c>
      <x:c r="D62" s="82"/>
      <x:c r="E62" s="82"/>
      <x:c r="F62" s="82"/>
      <x:c r="G62" s="82"/>
      <x:c r="H62" s="82"/>
      <x:c r="I62" s="82"/>
      <x:c r="J62" s="24" t="str">
        <x:f>IF(B62="","",SUMIF(Budget!$L$6:$L$105,A62,Budget!$G$6:$G$105))</x:f>
      </x:c>
      <x:c r="K62" s="24" t="str">
        <x:f>IF(B62="","",SUMIF(Budget!$L$6:$L$105,A62,Budget!$J$6:$J$105))</x:f>
      </x:c>
      <x:c r="L62" s="82"/>
      <x:c r="M62" t="str">
        <x:f>IF(B62="","",COUNTIFS(Feedback!$B$6:$B$305,A62,Feedback!$F$6:$F$305,"&gt;=1"))</x:f>
      </x:c>
      <x:c r="N62" s="28" t="str">
        <x:f>IF(OR(B62="",M62=0),"",SUMIF(Feedback!$B$6:$B$305,A62,Feedback!$F$6:$F$305)/M62)</x:f>
      </x:c>
    </x:row>
    <x:row r="63">
      <x:c r="A63" t="str">
        <x:v>T0058</x:v>
      </x:c>
      <x:c r="B63" s="81"/>
      <x:c r="C63" t="str">
        <x:f>IF(B63="","",TEXT(B63,"yyyy-mm"))</x:f>
      </x:c>
      <x:c r="D63" s="82"/>
      <x:c r="E63" s="82"/>
      <x:c r="F63" s="82"/>
      <x:c r="G63" s="82"/>
      <x:c r="H63" s="82"/>
      <x:c r="I63" s="82"/>
      <x:c r="J63" s="24" t="str">
        <x:f>IF(B63="","",SUMIF(Budget!$L$6:$L$105,A63,Budget!$G$6:$G$105))</x:f>
      </x:c>
      <x:c r="K63" s="24" t="str">
        <x:f>IF(B63="","",SUMIF(Budget!$L$6:$L$105,A63,Budget!$J$6:$J$105))</x:f>
      </x:c>
      <x:c r="L63" s="82"/>
      <x:c r="M63" t="str">
        <x:f>IF(B63="","",COUNTIFS(Feedback!$B$6:$B$305,A63,Feedback!$F$6:$F$305,"&gt;=1"))</x:f>
      </x:c>
      <x:c r="N63" s="28" t="str">
        <x:f>IF(OR(B63="",M63=0),"",SUMIF(Feedback!$B$6:$B$305,A63,Feedback!$F$6:$F$305)/M63)</x:f>
      </x:c>
    </x:row>
    <x:row r="64">
      <x:c r="A64" t="str">
        <x:v>T0059</x:v>
      </x:c>
      <x:c r="B64" s="81"/>
      <x:c r="C64" t="str">
        <x:f>IF(B64="","",TEXT(B64,"yyyy-mm"))</x:f>
      </x:c>
      <x:c r="D64" s="82"/>
      <x:c r="E64" s="82"/>
      <x:c r="F64" s="82"/>
      <x:c r="G64" s="82"/>
      <x:c r="H64" s="82"/>
      <x:c r="I64" s="82"/>
      <x:c r="J64" s="24" t="str">
        <x:f>IF(B64="","",SUMIF(Budget!$L$6:$L$105,A64,Budget!$G$6:$G$105))</x:f>
      </x:c>
      <x:c r="K64" s="24" t="str">
        <x:f>IF(B64="","",SUMIF(Budget!$L$6:$L$105,A64,Budget!$J$6:$J$105))</x:f>
      </x:c>
      <x:c r="L64" s="82"/>
      <x:c r="M64" t="str">
        <x:f>IF(B64="","",COUNTIFS(Feedback!$B$6:$B$305,A64,Feedback!$F$6:$F$305,"&gt;=1"))</x:f>
      </x:c>
      <x:c r="N64" s="28" t="str">
        <x:f>IF(OR(B64="",M64=0),"",SUMIF(Feedback!$B$6:$B$305,A64,Feedback!$F$6:$F$305)/M64)</x:f>
      </x:c>
    </x:row>
    <x:row r="65">
      <x:c r="A65" t="str">
        <x:v>T0060</x:v>
      </x:c>
      <x:c r="B65" s="81"/>
      <x:c r="C65" t="str">
        <x:f>IF(B65="","",TEXT(B65,"yyyy-mm"))</x:f>
      </x:c>
      <x:c r="D65" s="82"/>
      <x:c r="E65" s="82"/>
      <x:c r="F65" s="82"/>
      <x:c r="G65" s="82"/>
      <x:c r="H65" s="82"/>
      <x:c r="I65" s="82"/>
      <x:c r="J65" s="24" t="str">
        <x:f>IF(B65="","",SUMIF(Budget!$L$6:$L$105,A65,Budget!$G$6:$G$105))</x:f>
      </x:c>
      <x:c r="K65" s="24" t="str">
        <x:f>IF(B65="","",SUMIF(Budget!$L$6:$L$105,A65,Budget!$J$6:$J$105))</x:f>
      </x:c>
      <x:c r="L65" s="82"/>
      <x:c r="M65" t="str">
        <x:f>IF(B65="","",COUNTIFS(Feedback!$B$6:$B$305,A65,Feedback!$F$6:$F$305,"&gt;=1"))</x:f>
      </x:c>
      <x:c r="N65" s="28" t="str">
        <x:f>IF(OR(B65="",M65=0),"",SUMIF(Feedback!$B$6:$B$305,A65,Feedback!$F$6:$F$305)/M65)</x:f>
      </x:c>
    </x:row>
    <x:row r="66">
      <x:c r="A66" t="str">
        <x:v>T0061</x:v>
      </x:c>
      <x:c r="B66" s="81"/>
      <x:c r="C66" t="str">
        <x:f>IF(B66="","",TEXT(B66,"yyyy-mm"))</x:f>
      </x:c>
      <x:c r="D66" s="82"/>
      <x:c r="E66" s="82"/>
      <x:c r="F66" s="82"/>
      <x:c r="G66" s="82"/>
      <x:c r="H66" s="82"/>
      <x:c r="I66" s="82"/>
      <x:c r="J66" s="24" t="str">
        <x:f>IF(B66="","",SUMIF(Budget!$L$6:$L$105,A66,Budget!$G$6:$G$105))</x:f>
      </x:c>
      <x:c r="K66" s="24" t="str">
        <x:f>IF(B66="","",SUMIF(Budget!$L$6:$L$105,A66,Budget!$J$6:$J$105))</x:f>
      </x:c>
      <x:c r="L66" s="82"/>
      <x:c r="M66" t="str">
        <x:f>IF(B66="","",COUNTIFS(Feedback!$B$6:$B$305,A66,Feedback!$F$6:$F$305,"&gt;=1"))</x:f>
      </x:c>
      <x:c r="N66" s="28" t="str">
        <x:f>IF(OR(B66="",M66=0),"",SUMIF(Feedback!$B$6:$B$305,A66,Feedback!$F$6:$F$305)/M66)</x:f>
      </x:c>
    </x:row>
    <x:row r="67">
      <x:c r="A67" t="str">
        <x:v>T0062</x:v>
      </x:c>
      <x:c r="B67" s="81"/>
      <x:c r="C67" t="str">
        <x:f>IF(B67="","",TEXT(B67,"yyyy-mm"))</x:f>
      </x:c>
      <x:c r="D67" s="82"/>
      <x:c r="E67" s="82"/>
      <x:c r="F67" s="82"/>
      <x:c r="G67" s="82"/>
      <x:c r="H67" s="82"/>
      <x:c r="I67" s="82"/>
      <x:c r="J67" s="24" t="str">
        <x:f>IF(B67="","",SUMIF(Budget!$L$6:$L$105,A67,Budget!$G$6:$G$105))</x:f>
      </x:c>
      <x:c r="K67" s="24" t="str">
        <x:f>IF(B67="","",SUMIF(Budget!$L$6:$L$105,A67,Budget!$J$6:$J$105))</x:f>
      </x:c>
      <x:c r="L67" s="82"/>
      <x:c r="M67" t="str">
        <x:f>IF(B67="","",COUNTIFS(Feedback!$B$6:$B$305,A67,Feedback!$F$6:$F$305,"&gt;=1"))</x:f>
      </x:c>
      <x:c r="N67" s="28" t="str">
        <x:f>IF(OR(B67="",M67=0),"",SUMIF(Feedback!$B$6:$B$305,A67,Feedback!$F$6:$F$305)/M67)</x:f>
      </x:c>
    </x:row>
    <x:row r="68">
      <x:c r="A68" t="str">
        <x:v>T0063</x:v>
      </x:c>
      <x:c r="B68" s="81"/>
      <x:c r="C68" t="str">
        <x:f>IF(B68="","",TEXT(B68,"yyyy-mm"))</x:f>
      </x:c>
      <x:c r="D68" s="82"/>
      <x:c r="E68" s="82"/>
      <x:c r="F68" s="82"/>
      <x:c r="G68" s="82"/>
      <x:c r="H68" s="82"/>
      <x:c r="I68" s="82"/>
      <x:c r="J68" s="24" t="str">
        <x:f>IF(B68="","",SUMIF(Budget!$L$6:$L$105,A68,Budget!$G$6:$G$105))</x:f>
      </x:c>
      <x:c r="K68" s="24" t="str">
        <x:f>IF(B68="","",SUMIF(Budget!$L$6:$L$105,A68,Budget!$J$6:$J$105))</x:f>
      </x:c>
      <x:c r="L68" s="82"/>
      <x:c r="M68" t="str">
        <x:f>IF(B68="","",COUNTIFS(Feedback!$B$6:$B$305,A68,Feedback!$F$6:$F$305,"&gt;=1"))</x:f>
      </x:c>
      <x:c r="N68" s="28" t="str">
        <x:f>IF(OR(B68="",M68=0),"",SUMIF(Feedback!$B$6:$B$305,A68,Feedback!$F$6:$F$305)/M68)</x:f>
      </x:c>
    </x:row>
    <x:row r="69">
      <x:c r="A69" t="str">
        <x:v>T0064</x:v>
      </x:c>
      <x:c r="B69" s="81"/>
      <x:c r="C69" t="str">
        <x:f>IF(B69="","",TEXT(B69,"yyyy-mm"))</x:f>
      </x:c>
      <x:c r="D69" s="82"/>
      <x:c r="E69" s="82"/>
      <x:c r="F69" s="82"/>
      <x:c r="G69" s="82"/>
      <x:c r="H69" s="82"/>
      <x:c r="I69" s="82"/>
      <x:c r="J69" s="24" t="str">
        <x:f>IF(B69="","",SUMIF(Budget!$L$6:$L$105,A69,Budget!$G$6:$G$105))</x:f>
      </x:c>
      <x:c r="K69" s="24" t="str">
        <x:f>IF(B69="","",SUMIF(Budget!$L$6:$L$105,A69,Budget!$J$6:$J$105))</x:f>
      </x:c>
      <x:c r="L69" s="82"/>
      <x:c r="M69" t="str">
        <x:f>IF(B69="","",COUNTIFS(Feedback!$B$6:$B$305,A69,Feedback!$F$6:$F$305,"&gt;=1"))</x:f>
      </x:c>
      <x:c r="N69" s="28" t="str">
        <x:f>IF(OR(B69="",M69=0),"",SUMIF(Feedback!$B$6:$B$305,A69,Feedback!$F$6:$F$305)/M69)</x:f>
      </x:c>
    </x:row>
    <x:row r="70">
      <x:c r="A70" t="str">
        <x:v>T0065</x:v>
      </x:c>
      <x:c r="B70" s="81"/>
      <x:c r="C70" t="str">
        <x:f>IF(B70="","",TEXT(B70,"yyyy-mm"))</x:f>
      </x:c>
      <x:c r="D70" s="82"/>
      <x:c r="E70" s="82"/>
      <x:c r="F70" s="82"/>
      <x:c r="G70" s="82"/>
      <x:c r="H70" s="82"/>
      <x:c r="I70" s="82"/>
      <x:c r="J70" s="24" t="str">
        <x:f>IF(B70="","",SUMIF(Budget!$L$6:$L$105,A70,Budget!$G$6:$G$105))</x:f>
      </x:c>
      <x:c r="K70" s="24" t="str">
        <x:f>IF(B70="","",SUMIF(Budget!$L$6:$L$105,A70,Budget!$J$6:$J$105))</x:f>
      </x:c>
      <x:c r="L70" s="82"/>
      <x:c r="M70" t="str">
        <x:f>IF(B70="","",COUNTIFS(Feedback!$B$6:$B$305,A70,Feedback!$F$6:$F$305,"&gt;=1"))</x:f>
      </x:c>
      <x:c r="N70" s="28" t="str">
        <x:f>IF(OR(B70="",M70=0),"",SUMIF(Feedback!$B$6:$B$305,A70,Feedback!$F$6:$F$305)/M70)</x:f>
      </x:c>
    </x:row>
    <x:row r="71">
      <x:c r="A71" t="str">
        <x:v>T0066</x:v>
      </x:c>
      <x:c r="B71" s="81"/>
      <x:c r="C71" t="str">
        <x:f>IF(B71="","",TEXT(B71,"yyyy-mm"))</x:f>
      </x:c>
      <x:c r="D71" s="82"/>
      <x:c r="E71" s="82"/>
      <x:c r="F71" s="82"/>
      <x:c r="G71" s="82"/>
      <x:c r="H71" s="82"/>
      <x:c r="I71" s="82"/>
      <x:c r="J71" s="24" t="str">
        <x:f>IF(B71="","",SUMIF(Budget!$L$6:$L$105,A71,Budget!$G$6:$G$105))</x:f>
      </x:c>
      <x:c r="K71" s="24" t="str">
        <x:f>IF(B71="","",SUMIF(Budget!$L$6:$L$105,A71,Budget!$J$6:$J$105))</x:f>
      </x:c>
      <x:c r="L71" s="82"/>
      <x:c r="M71" t="str">
        <x:f>IF(B71="","",COUNTIFS(Feedback!$B$6:$B$305,A71,Feedback!$F$6:$F$305,"&gt;=1"))</x:f>
      </x:c>
      <x:c r="N71" s="28" t="str">
        <x:f>IF(OR(B71="",M71=0),"",SUMIF(Feedback!$B$6:$B$305,A71,Feedback!$F$6:$F$305)/M71)</x:f>
      </x:c>
    </x:row>
    <x:row r="72">
      <x:c r="A72" t="str">
        <x:v>T0067</x:v>
      </x:c>
      <x:c r="B72" s="81"/>
      <x:c r="C72" t="str">
        <x:f>IF(B72="","",TEXT(B72,"yyyy-mm"))</x:f>
      </x:c>
      <x:c r="D72" s="82"/>
      <x:c r="E72" s="82"/>
      <x:c r="F72" s="82"/>
      <x:c r="G72" s="82"/>
      <x:c r="H72" s="82"/>
      <x:c r="I72" s="82"/>
      <x:c r="J72" s="24" t="str">
        <x:f>IF(B72="","",SUMIF(Budget!$L$6:$L$105,A72,Budget!$G$6:$G$105))</x:f>
      </x:c>
      <x:c r="K72" s="24" t="str">
        <x:f>IF(B72="","",SUMIF(Budget!$L$6:$L$105,A72,Budget!$J$6:$J$105))</x:f>
      </x:c>
      <x:c r="L72" s="82"/>
      <x:c r="M72" t="str">
        <x:f>IF(B72="","",COUNTIFS(Feedback!$B$6:$B$305,A72,Feedback!$F$6:$F$305,"&gt;=1"))</x:f>
      </x:c>
      <x:c r="N72" s="28" t="str">
        <x:f>IF(OR(B72="",M72=0),"",SUMIF(Feedback!$B$6:$B$305,A72,Feedback!$F$6:$F$305)/M72)</x:f>
      </x:c>
    </x:row>
    <x:row r="73">
      <x:c r="A73" t="str">
        <x:v>T0068</x:v>
      </x:c>
      <x:c r="B73" s="81"/>
      <x:c r="C73" t="str">
        <x:f>IF(B73="","",TEXT(B73,"yyyy-mm"))</x:f>
      </x:c>
      <x:c r="D73" s="82"/>
      <x:c r="E73" s="82"/>
      <x:c r="F73" s="82"/>
      <x:c r="G73" s="82"/>
      <x:c r="H73" s="82"/>
      <x:c r="I73" s="82"/>
      <x:c r="J73" s="24" t="str">
        <x:f>IF(B73="","",SUMIF(Budget!$L$6:$L$105,A73,Budget!$G$6:$G$105))</x:f>
      </x:c>
      <x:c r="K73" s="24" t="str">
        <x:f>IF(B73="","",SUMIF(Budget!$L$6:$L$105,A73,Budget!$J$6:$J$105))</x:f>
      </x:c>
      <x:c r="L73" s="82"/>
      <x:c r="M73" t="str">
        <x:f>IF(B73="","",COUNTIFS(Feedback!$B$6:$B$305,A73,Feedback!$F$6:$F$305,"&gt;=1"))</x:f>
      </x:c>
      <x:c r="N73" s="28" t="str">
        <x:f>IF(OR(B73="",M73=0),"",SUMIF(Feedback!$B$6:$B$305,A73,Feedback!$F$6:$F$305)/M73)</x:f>
      </x:c>
    </x:row>
    <x:row r="74">
      <x:c r="A74" t="str">
        <x:v>T0069</x:v>
      </x:c>
      <x:c r="B74" s="81"/>
      <x:c r="C74" t="str">
        <x:f>IF(B74="","",TEXT(B74,"yyyy-mm"))</x:f>
      </x:c>
      <x:c r="D74" s="82"/>
      <x:c r="E74" s="82"/>
      <x:c r="F74" s="82"/>
      <x:c r="G74" s="82"/>
      <x:c r="H74" s="82"/>
      <x:c r="I74" s="82"/>
      <x:c r="J74" s="24" t="str">
        <x:f>IF(B74="","",SUMIF(Budget!$L$6:$L$105,A74,Budget!$G$6:$G$105))</x:f>
      </x:c>
      <x:c r="K74" s="24" t="str">
        <x:f>IF(B74="","",SUMIF(Budget!$L$6:$L$105,A74,Budget!$J$6:$J$105))</x:f>
      </x:c>
      <x:c r="L74" s="82"/>
      <x:c r="M74" t="str">
        <x:f>IF(B74="","",COUNTIFS(Feedback!$B$6:$B$305,A74,Feedback!$F$6:$F$305,"&gt;=1"))</x:f>
      </x:c>
      <x:c r="N74" s="28" t="str">
        <x:f>IF(OR(B74="",M74=0),"",SUMIF(Feedback!$B$6:$B$305,A74,Feedback!$F$6:$F$305)/M74)</x:f>
      </x:c>
    </x:row>
    <x:row r="75">
      <x:c r="A75" t="str">
        <x:v>T0070</x:v>
      </x:c>
      <x:c r="B75" s="81"/>
      <x:c r="C75" t="str">
        <x:f>IF(B75="","",TEXT(B75,"yyyy-mm"))</x:f>
      </x:c>
      <x:c r="D75" s="82"/>
      <x:c r="E75" s="82"/>
      <x:c r="F75" s="82"/>
      <x:c r="G75" s="82"/>
      <x:c r="H75" s="82"/>
      <x:c r="I75" s="82"/>
      <x:c r="J75" s="24" t="str">
        <x:f>IF(B75="","",SUMIF(Budget!$L$6:$L$105,A75,Budget!$G$6:$G$105))</x:f>
      </x:c>
      <x:c r="K75" s="24" t="str">
        <x:f>IF(B75="","",SUMIF(Budget!$L$6:$L$105,A75,Budget!$J$6:$J$105))</x:f>
      </x:c>
      <x:c r="L75" s="82"/>
      <x:c r="M75" t="str">
        <x:f>IF(B75="","",COUNTIFS(Feedback!$B$6:$B$305,A75,Feedback!$F$6:$F$305,"&gt;=1"))</x:f>
      </x:c>
      <x:c r="N75" s="28" t="str">
        <x:f>IF(OR(B75="",M75=0),"",SUMIF(Feedback!$B$6:$B$305,A75,Feedback!$F$6:$F$305)/M75)</x:f>
      </x:c>
    </x:row>
    <x:row r="76">
      <x:c r="A76" t="str">
        <x:v>T0071</x:v>
      </x:c>
      <x:c r="B76" s="81"/>
      <x:c r="C76" t="str">
        <x:f>IF(B76="","",TEXT(B76,"yyyy-mm"))</x:f>
      </x:c>
      <x:c r="D76" s="82"/>
      <x:c r="E76" s="82"/>
      <x:c r="F76" s="82"/>
      <x:c r="G76" s="82"/>
      <x:c r="H76" s="82"/>
      <x:c r="I76" s="82"/>
      <x:c r="J76" s="24" t="str">
        <x:f>IF(B76="","",SUMIF(Budget!$L$6:$L$105,A76,Budget!$G$6:$G$105))</x:f>
      </x:c>
      <x:c r="K76" s="24" t="str">
        <x:f>IF(B76="","",SUMIF(Budget!$L$6:$L$105,A76,Budget!$J$6:$J$105))</x:f>
      </x:c>
      <x:c r="L76" s="82"/>
      <x:c r="M76" t="str">
        <x:f>IF(B76="","",COUNTIFS(Feedback!$B$6:$B$305,A76,Feedback!$F$6:$F$305,"&gt;=1"))</x:f>
      </x:c>
      <x:c r="N76" s="28" t="str">
        <x:f>IF(OR(B76="",M76=0),"",SUMIF(Feedback!$B$6:$B$305,A76,Feedback!$F$6:$F$305)/M76)</x:f>
      </x:c>
    </x:row>
    <x:row r="77">
      <x:c r="A77" t="str">
        <x:v>T0072</x:v>
      </x:c>
      <x:c r="B77" s="81"/>
      <x:c r="C77" t="str">
        <x:f>IF(B77="","",TEXT(B77,"yyyy-mm"))</x:f>
      </x:c>
      <x:c r="D77" s="82"/>
      <x:c r="E77" s="82"/>
      <x:c r="F77" s="82"/>
      <x:c r="G77" s="82"/>
      <x:c r="H77" s="82"/>
      <x:c r="I77" s="82"/>
      <x:c r="J77" s="24" t="str">
        <x:f>IF(B77="","",SUMIF(Budget!$L$6:$L$105,A77,Budget!$G$6:$G$105))</x:f>
      </x:c>
      <x:c r="K77" s="24" t="str">
        <x:f>IF(B77="","",SUMIF(Budget!$L$6:$L$105,A77,Budget!$J$6:$J$105))</x:f>
      </x:c>
      <x:c r="L77" s="82"/>
      <x:c r="M77" t="str">
        <x:f>IF(B77="","",COUNTIFS(Feedback!$B$6:$B$305,A77,Feedback!$F$6:$F$305,"&gt;=1"))</x:f>
      </x:c>
      <x:c r="N77" s="28" t="str">
        <x:f>IF(OR(B77="",M77=0),"",SUMIF(Feedback!$B$6:$B$305,A77,Feedback!$F$6:$F$305)/M77)</x:f>
      </x:c>
    </x:row>
    <x:row r="78">
      <x:c r="A78" t="str">
        <x:v>T0073</x:v>
      </x:c>
      <x:c r="B78" s="30"/>
      <x:c r="C78" t="str">
        <x:f>IF(B78="","",TEXT(B78,"yyyy-mm"))</x:f>
      </x:c>
      <x:c r="D78" s="59"/>
      <x:c r="E78" s="59"/>
      <x:c r="F78" s="59"/>
      <x:c r="G78" s="59"/>
      <x:c r="H78" s="59"/>
      <x:c r="I78" s="59"/>
      <x:c r="J78" s="24" t="str">
        <x:f>IF(B78="","",SUMIF(Budget!$L$6:$L$105,A78,Budget!$G$6:$G$105))</x:f>
      </x:c>
      <x:c r="K78" s="24" t="str">
        <x:f>IF(B78="","",SUMIF(Budget!$L$6:$L$105,A78,Budget!$J$6:$J$105))</x:f>
      </x:c>
      <x:c r="L78" s="32"/>
      <x:c r="M78" t="str">
        <x:f>IF(B78="","",COUNTIFS(Feedback!$B$6:$B$305,A78,Feedback!$F$6:$F$305,"&gt;=1"))</x:f>
      </x:c>
      <x:c r="N78" s="28" t="str">
        <x:f>IF(OR(B78="",M78=0),"",SUMIF(Feedback!$B$6:$B$305,A78,Feedback!$F$6:$F$305)/M78)</x:f>
      </x:c>
    </x:row>
    <x:row r="79">
      <x:c r="A79" t="str">
        <x:v>T0074</x:v>
      </x:c>
      <x:c r="B79" s="30"/>
      <x:c r="C79" t="str">
        <x:f>IF(B79="","",TEXT(B79,"yyyy-mm"))</x:f>
      </x:c>
      <x:c r="D79" s="59"/>
      <x:c r="E79" s="59"/>
      <x:c r="F79" s="59"/>
      <x:c r="G79" s="59"/>
      <x:c r="H79" s="59"/>
      <x:c r="I79" s="59"/>
      <x:c r="J79" s="24" t="str">
        <x:f>IF(B79="","",SUMIF(Budget!$L$6:$L$105,A79,Budget!$G$6:$G$105))</x:f>
      </x:c>
      <x:c r="K79" s="24" t="str">
        <x:f>IF(B79="","",SUMIF(Budget!$L$6:$L$105,A79,Budget!$J$6:$J$105))</x:f>
      </x:c>
      <x:c r="L79" s="32"/>
      <x:c r="M79" t="str">
        <x:f>IF(B79="","",COUNTIFS(Feedback!$B$6:$B$305,A79,Feedback!$F$6:$F$305,"&gt;=1"))</x:f>
      </x:c>
      <x:c r="N79" s="28" t="str">
        <x:f>IF(OR(B79="",M79=0),"",SUMIF(Feedback!$B$6:$B$305,A79,Feedback!$F$6:$F$305)/M79)</x:f>
      </x:c>
    </x:row>
    <x:row r="80">
      <x:c r="A80" t="str">
        <x:v>T0075</x:v>
      </x:c>
      <x:c r="B80" s="30"/>
      <x:c r="C80" t="str">
        <x:f>IF(B80="","",TEXT(B80,"yyyy-mm"))</x:f>
      </x:c>
      <x:c r="D80" s="59"/>
      <x:c r="E80" s="59"/>
      <x:c r="F80" s="59"/>
      <x:c r="G80" s="59"/>
      <x:c r="H80" s="59"/>
      <x:c r="I80" s="59"/>
      <x:c r="J80" s="24" t="str">
        <x:f>IF(B80="","",SUMIF(Budget!$L$6:$L$105,A80,Budget!$G$6:$G$105))</x:f>
      </x:c>
      <x:c r="K80" s="24" t="str">
        <x:f>IF(B80="","",SUMIF(Budget!$L$6:$L$105,A80,Budget!$J$6:$J$105))</x:f>
      </x:c>
      <x:c r="L80" s="32"/>
      <x:c r="M80" t="str">
        <x:f>IF(B80="","",COUNTIFS(Feedback!$B$6:$B$305,A80,Feedback!$F$6:$F$305,"&gt;=1"))</x:f>
      </x:c>
      <x:c r="N80" s="28" t="str">
        <x:f>IF(OR(B80="",M80=0),"",SUMIF(Feedback!$B$6:$B$305,A80,Feedback!$F$6:$F$305)/M80)</x:f>
      </x:c>
    </x:row>
    <x:row r="81">
      <x:c r="A81" t="str">
        <x:v>T0076</x:v>
      </x:c>
      <x:c r="B81" s="30"/>
      <x:c r="C81" t="str">
        <x:f>IF(B81="","",TEXT(B81,"yyyy-mm"))</x:f>
      </x:c>
      <x:c r="D81" s="59"/>
      <x:c r="E81" s="59"/>
      <x:c r="F81" s="59"/>
      <x:c r="G81" s="59"/>
      <x:c r="H81" s="59"/>
      <x:c r="I81" s="59"/>
      <x:c r="J81" s="24" t="str">
        <x:f>IF(B81="","",SUMIF(Budget!$L$6:$L$105,A81,Budget!$G$6:$G$105))</x:f>
      </x:c>
      <x:c r="K81" s="24" t="str">
        <x:f>IF(B81="","",SUMIF(Budget!$L$6:$L$105,A81,Budget!$J$6:$J$105))</x:f>
      </x:c>
      <x:c r="L81" s="32"/>
      <x:c r="M81" t="str">
        <x:f>IF(B81="","",COUNTIFS(Feedback!$B$6:$B$305,A81,Feedback!$F$6:$F$305,"&gt;=1"))</x:f>
      </x:c>
      <x:c r="N81" s="28" t="str">
        <x:f>IF(OR(B81="",M81=0),"",SUMIF(Feedback!$B$6:$B$305,A81,Feedback!$F$6:$F$305)/M81)</x:f>
      </x:c>
    </x:row>
    <x:row r="82">
      <x:c r="A82" t="str">
        <x:v>T0077</x:v>
      </x:c>
      <x:c r="B82" s="30"/>
      <x:c r="C82" t="str">
        <x:f>IF(B82="","",TEXT(B82,"yyyy-mm"))</x:f>
      </x:c>
      <x:c r="D82" s="59"/>
      <x:c r="E82" s="59"/>
      <x:c r="F82" s="59"/>
      <x:c r="G82" s="59"/>
      <x:c r="H82" s="59"/>
      <x:c r="I82" s="59"/>
      <x:c r="J82" s="24" t="str">
        <x:f>IF(B82="","",SUMIF(Budget!$L$6:$L$105,A82,Budget!$G$6:$G$105))</x:f>
      </x:c>
      <x:c r="K82" s="24" t="str">
        <x:f>IF(B82="","",SUMIF(Budget!$L$6:$L$105,A82,Budget!$J$6:$J$105))</x:f>
      </x:c>
      <x:c r="L82" s="32"/>
      <x:c r="M82" t="str">
        <x:f>IF(B82="","",COUNTIFS(Feedback!$B$6:$B$305,A82,Feedback!$F$6:$F$305,"&gt;=1"))</x:f>
      </x:c>
      <x:c r="N82" s="28" t="str">
        <x:f>IF(OR(B82="",M82=0),"",SUMIF(Feedback!$B$6:$B$305,A82,Feedback!$F$6:$F$305)/M82)</x:f>
      </x:c>
    </x:row>
    <x:row r="83">
      <x:c r="A83" t="str">
        <x:v>T0078</x:v>
      </x:c>
      <x:c r="B83" s="30"/>
      <x:c r="C83" t="str">
        <x:f>IF(B83="","",TEXT(B83,"yyyy-mm"))</x:f>
      </x:c>
      <x:c r="D83" s="59"/>
      <x:c r="E83" s="59"/>
      <x:c r="F83" s="59"/>
      <x:c r="G83" s="59"/>
      <x:c r="H83" s="59"/>
      <x:c r="I83" s="59"/>
      <x:c r="J83" s="24" t="str">
        <x:f>IF(B83="","",SUMIF(Budget!$L$6:$L$105,A83,Budget!$G$6:$G$105))</x:f>
      </x:c>
      <x:c r="K83" s="24" t="str">
        <x:f>IF(B83="","",SUMIF(Budget!$L$6:$L$105,A83,Budget!$J$6:$J$105))</x:f>
      </x:c>
      <x:c r="L83" s="32"/>
      <x:c r="M83" t="str">
        <x:f>IF(B83="","",COUNTIFS(Feedback!$B$6:$B$305,A83,Feedback!$F$6:$F$305,"&gt;=1"))</x:f>
      </x:c>
      <x:c r="N83" s="28" t="str">
        <x:f>IF(OR(B83="",M83=0),"",SUMIF(Feedback!$B$6:$B$305,A83,Feedback!$F$6:$F$305)/M83)</x:f>
      </x:c>
    </x:row>
    <x:row r="84">
      <x:c r="A84" t="str">
        <x:v>T0079</x:v>
      </x:c>
      <x:c r="B84" s="30"/>
      <x:c r="C84" t="str">
        <x:f>IF(B84="","",TEXT(B84,"yyyy-mm"))</x:f>
      </x:c>
      <x:c r="D84" s="59"/>
      <x:c r="E84" s="59"/>
      <x:c r="F84" s="59"/>
      <x:c r="G84" s="59"/>
      <x:c r="H84" s="59"/>
      <x:c r="I84" s="59"/>
      <x:c r="J84" s="24" t="str">
        <x:f>IF(B84="","",SUMIF(Budget!$L$6:$L$105,A84,Budget!$G$6:$G$105))</x:f>
      </x:c>
      <x:c r="K84" s="24" t="str">
        <x:f>IF(B84="","",SUMIF(Budget!$L$6:$L$105,A84,Budget!$J$6:$J$105))</x:f>
      </x:c>
      <x:c r="L84" s="32"/>
      <x:c r="M84" t="str">
        <x:f>IF(B84="","",COUNTIFS(Feedback!$B$6:$B$305,A84,Feedback!$F$6:$F$305,"&gt;=1"))</x:f>
      </x:c>
      <x:c r="N84" s="28" t="str">
        <x:f>IF(OR(B84="",M84=0),"",SUMIF(Feedback!$B$6:$B$305,A84,Feedback!$F$6:$F$305)/M84)</x:f>
      </x:c>
    </x:row>
    <x:row r="85">
      <x:c r="A85" t="str">
        <x:v>T0080</x:v>
      </x:c>
      <x:c r="B85" s="30"/>
      <x:c r="C85" t="str">
        <x:f>IF(B85="","",TEXT(B85,"yyyy-mm"))</x:f>
      </x:c>
      <x:c r="D85" s="59"/>
      <x:c r="E85" s="59"/>
      <x:c r="F85" s="59"/>
      <x:c r="G85" s="59"/>
      <x:c r="H85" s="59"/>
      <x:c r="I85" s="59"/>
      <x:c r="J85" s="24" t="str">
        <x:f>IF(B85="","",SUMIF(Budget!$L$6:$L$105,A85,Budget!$G$6:$G$105))</x:f>
      </x:c>
      <x:c r="K85" s="24" t="str">
        <x:f>IF(B85="","",SUMIF(Budget!$L$6:$L$105,A85,Budget!$J$6:$J$105))</x:f>
      </x:c>
      <x:c r="L85" s="32"/>
      <x:c r="M85" t="str">
        <x:f>IF(B85="","",COUNTIFS(Feedback!$B$6:$B$305,A85,Feedback!$F$6:$F$305,"&gt;=1"))</x:f>
      </x:c>
      <x:c r="N85" s="28" t="str">
        <x:f>IF(OR(B85="",M85=0),"",SUMIF(Feedback!$B$6:$B$305,A85,Feedback!$F$6:$F$305)/M85)</x:f>
      </x:c>
    </x:row>
    <x:row r="86">
      <x:c r="A86" t="str">
        <x:v>T0081</x:v>
      </x:c>
      <x:c r="B86" s="30"/>
      <x:c r="C86" t="str">
        <x:f>IF(B86="","",TEXT(B86,"yyyy-mm"))</x:f>
      </x:c>
      <x:c r="D86" s="59"/>
      <x:c r="E86" s="59"/>
      <x:c r="F86" s="59"/>
      <x:c r="G86" s="59"/>
      <x:c r="H86" s="59"/>
      <x:c r="I86" s="59"/>
      <x:c r="J86" s="24" t="str">
        <x:f>IF(B86="","",SUMIF(Budget!$L$6:$L$105,A86,Budget!$G$6:$G$105))</x:f>
      </x:c>
      <x:c r="K86" s="24" t="str">
        <x:f>IF(B86="","",SUMIF(Budget!$L$6:$L$105,A86,Budget!$J$6:$J$105))</x:f>
      </x:c>
      <x:c r="L86" s="32"/>
      <x:c r="M86" t="str">
        <x:f>IF(B86="","",COUNTIFS(Feedback!$B$6:$B$305,A86,Feedback!$F$6:$F$305,"&gt;=1"))</x:f>
      </x:c>
      <x:c r="N86" s="28" t="str">
        <x:f>IF(OR(B86="",M86=0),"",SUMIF(Feedback!$B$6:$B$305,A86,Feedback!$F$6:$F$305)/M86)</x:f>
      </x:c>
    </x:row>
    <x:row r="87">
      <x:c r="A87" t="str">
        <x:v>T0082</x:v>
      </x:c>
      <x:c r="B87" s="30"/>
      <x:c r="C87" t="str">
        <x:f>IF(B87="","",TEXT(B87,"yyyy-mm"))</x:f>
      </x:c>
      <x:c r="D87" s="59"/>
      <x:c r="E87" s="59"/>
      <x:c r="F87" s="59"/>
      <x:c r="G87" s="59"/>
      <x:c r="H87" s="59"/>
      <x:c r="I87" s="59"/>
      <x:c r="J87" s="24" t="str">
        <x:f>IF(B87="","",SUMIF(Budget!$L$6:$L$105,A87,Budget!$G$6:$G$105))</x:f>
      </x:c>
      <x:c r="K87" s="24" t="str">
        <x:f>IF(B87="","",SUMIF(Budget!$L$6:$L$105,A87,Budget!$J$6:$J$105))</x:f>
      </x:c>
      <x:c r="L87" s="32"/>
      <x:c r="M87" t="str">
        <x:f>IF(B87="","",COUNTIFS(Feedback!$B$6:$B$305,A87,Feedback!$F$6:$F$305,"&gt;=1"))</x:f>
      </x:c>
      <x:c r="N87" s="28" t="str">
        <x:f>IF(OR(B87="",M87=0),"",SUMIF(Feedback!$B$6:$B$305,A87,Feedback!$F$6:$F$305)/M87)</x:f>
      </x:c>
    </x:row>
    <x:row r="88">
      <x:c r="A88" t="str">
        <x:v>T0083</x:v>
      </x:c>
      <x:c r="B88" s="30"/>
      <x:c r="C88" t="str">
        <x:f>IF(B88="","",TEXT(B88,"yyyy-mm"))</x:f>
      </x:c>
      <x:c r="D88" s="59"/>
      <x:c r="E88" s="59"/>
      <x:c r="F88" s="59"/>
      <x:c r="G88" s="59"/>
      <x:c r="H88" s="59"/>
      <x:c r="I88" s="59"/>
      <x:c r="J88" s="24" t="str">
        <x:f>IF(B88="","",SUMIF(Budget!$L$6:$L$105,A88,Budget!$G$6:$G$105))</x:f>
      </x:c>
      <x:c r="K88" s="24" t="str">
        <x:f>IF(B88="","",SUMIF(Budget!$L$6:$L$105,A88,Budget!$J$6:$J$105))</x:f>
      </x:c>
      <x:c r="L88" s="32"/>
      <x:c r="M88" t="str">
        <x:f>IF(B88="","",COUNTIFS(Feedback!$B$6:$B$305,A88,Feedback!$F$6:$F$305,"&gt;=1"))</x:f>
      </x:c>
      <x:c r="N88" s="28" t="str">
        <x:f>IF(OR(B88="",M88=0),"",SUMIF(Feedback!$B$6:$B$305,A88,Feedback!$F$6:$F$305)/M88)</x:f>
      </x:c>
    </x:row>
    <x:row r="89">
      <x:c r="A89" t="str">
        <x:v>T0084</x:v>
      </x:c>
      <x:c r="B89" s="30"/>
      <x:c r="C89" t="str">
        <x:f>IF(B89="","",TEXT(B89,"yyyy-mm"))</x:f>
      </x:c>
      <x:c r="D89" s="59"/>
      <x:c r="E89" s="59"/>
      <x:c r="F89" s="59"/>
      <x:c r="G89" s="59"/>
      <x:c r="H89" s="59"/>
      <x:c r="I89" s="59"/>
      <x:c r="J89" s="24" t="str">
        <x:f>IF(B89="","",SUMIF(Budget!$L$6:$L$105,A89,Budget!$G$6:$G$105))</x:f>
      </x:c>
      <x:c r="K89" s="24" t="str">
        <x:f>IF(B89="","",SUMIF(Budget!$L$6:$L$105,A89,Budget!$J$6:$J$105))</x:f>
      </x:c>
      <x:c r="L89" s="32"/>
      <x:c r="M89" t="str">
        <x:f>IF(B89="","",COUNTIFS(Feedback!$B$6:$B$305,A89,Feedback!$F$6:$F$305,"&gt;=1"))</x:f>
      </x:c>
      <x:c r="N89" s="28" t="str">
        <x:f>IF(OR(B89="",M89=0),"",SUMIF(Feedback!$B$6:$B$305,A89,Feedback!$F$6:$F$305)/M89)</x:f>
      </x:c>
    </x:row>
    <x:row r="90">
      <x:c r="A90" t="str">
        <x:v>T0085</x:v>
      </x:c>
      <x:c r="B90" s="30"/>
      <x:c r="C90" t="str">
        <x:f>IF(B90="","",TEXT(B90,"yyyy-mm"))</x:f>
      </x:c>
      <x:c r="D90" s="59"/>
      <x:c r="E90" s="59"/>
      <x:c r="F90" s="59"/>
      <x:c r="G90" s="59"/>
      <x:c r="H90" s="59"/>
      <x:c r="I90" s="59"/>
      <x:c r="J90" s="24" t="str">
        <x:f>IF(B90="","",SUMIF(Budget!$L$6:$L$105,A90,Budget!$G$6:$G$105))</x:f>
      </x:c>
      <x:c r="K90" s="24" t="str">
        <x:f>IF(B90="","",SUMIF(Budget!$L$6:$L$105,A90,Budget!$J$6:$J$105))</x:f>
      </x:c>
      <x:c r="L90" s="32"/>
      <x:c r="M90" t="str">
        <x:f>IF(B90="","",COUNTIFS(Feedback!$B$6:$B$305,A90,Feedback!$F$6:$F$305,"&gt;=1"))</x:f>
      </x:c>
      <x:c r="N90" s="28" t="str">
        <x:f>IF(OR(B90="",M90=0),"",SUMIF(Feedback!$B$6:$B$305,A90,Feedback!$F$6:$F$305)/M90)</x:f>
      </x:c>
    </x:row>
    <x:row r="91">
      <x:c r="A91" t="str">
        <x:v>T0086</x:v>
      </x:c>
      <x:c r="B91" s="30"/>
      <x:c r="C91" t="str">
        <x:f>IF(B91="","",TEXT(B91,"yyyy-mm"))</x:f>
      </x:c>
      <x:c r="D91" s="59"/>
      <x:c r="E91" s="59"/>
      <x:c r="F91" s="59"/>
      <x:c r="G91" s="59"/>
      <x:c r="H91" s="59"/>
      <x:c r="I91" s="59"/>
      <x:c r="J91" s="24" t="str">
        <x:f>IF(B91="","",SUMIF(Budget!$L$6:$L$105,A91,Budget!$G$6:$G$105))</x:f>
      </x:c>
      <x:c r="K91" s="24" t="str">
        <x:f>IF(B91="","",SUMIF(Budget!$L$6:$L$105,A91,Budget!$J$6:$J$105))</x:f>
      </x:c>
      <x:c r="L91" s="32"/>
      <x:c r="M91" t="str">
        <x:f>IF(B91="","",COUNTIFS(Feedback!$B$6:$B$305,A91,Feedback!$F$6:$F$305,"&gt;=1"))</x:f>
      </x:c>
      <x:c r="N91" s="28" t="str">
        <x:f>IF(OR(B91="",M91=0),"",SUMIF(Feedback!$B$6:$B$305,A91,Feedback!$F$6:$F$305)/M91)</x:f>
      </x:c>
    </x:row>
    <x:row r="92">
      <x:c r="A92" t="str">
        <x:v>T0087</x:v>
      </x:c>
      <x:c r="B92" s="30"/>
      <x:c r="C92" t="str">
        <x:f>IF(B92="","",TEXT(B92,"yyyy-mm"))</x:f>
      </x:c>
      <x:c r="D92" s="59"/>
      <x:c r="E92" s="59"/>
      <x:c r="F92" s="59"/>
      <x:c r="G92" s="59"/>
      <x:c r="H92" s="59"/>
      <x:c r="I92" s="59"/>
      <x:c r="J92" s="24" t="str">
        <x:f>IF(B92="","",SUMIF(Budget!$L$6:$L$105,A92,Budget!$G$6:$G$105))</x:f>
      </x:c>
      <x:c r="K92" s="24" t="str">
        <x:f>IF(B92="","",SUMIF(Budget!$L$6:$L$105,A92,Budget!$J$6:$J$105))</x:f>
      </x:c>
      <x:c r="L92" s="32"/>
      <x:c r="M92" t="str">
        <x:f>IF(B92="","",COUNTIFS(Feedback!$B$6:$B$305,A92,Feedback!$F$6:$F$305,"&gt;=1"))</x:f>
      </x:c>
      <x:c r="N92" s="28" t="str">
        <x:f>IF(OR(B92="",M92=0),"",SUMIF(Feedback!$B$6:$B$305,A92,Feedback!$F$6:$F$305)/M92)</x:f>
      </x:c>
    </x:row>
    <x:row r="93">
      <x:c r="A93" t="str">
        <x:v>T0088</x:v>
      </x:c>
      <x:c r="B93" s="30"/>
      <x:c r="C93" t="str">
        <x:f>IF(B93="","",TEXT(B93,"yyyy-mm"))</x:f>
      </x:c>
      <x:c r="D93" s="59"/>
      <x:c r="E93" s="59"/>
      <x:c r="F93" s="59"/>
      <x:c r="G93" s="59"/>
      <x:c r="H93" s="59"/>
      <x:c r="I93" s="59"/>
      <x:c r="J93" s="24" t="str">
        <x:f>IF(B93="","",SUMIF(Budget!$L$6:$L$105,A93,Budget!$G$6:$G$105))</x:f>
      </x:c>
      <x:c r="K93" s="24" t="str">
        <x:f>IF(B93="","",SUMIF(Budget!$L$6:$L$105,A93,Budget!$J$6:$J$105))</x:f>
      </x:c>
      <x:c r="L93" s="32"/>
      <x:c r="M93" t="str">
        <x:f>IF(B93="","",COUNTIFS(Feedback!$B$6:$B$305,A93,Feedback!$F$6:$F$305,"&gt;=1"))</x:f>
      </x:c>
      <x:c r="N93" s="28" t="str">
        <x:f>IF(OR(B93="",M93=0),"",SUMIF(Feedback!$B$6:$B$305,A93,Feedback!$F$6:$F$305)/M93)</x:f>
      </x:c>
    </x:row>
    <x:row r="94">
      <x:c r="A94" t="str">
        <x:v>T0089</x:v>
      </x:c>
      <x:c r="B94" s="30"/>
      <x:c r="C94" t="str">
        <x:f>IF(B94="","",TEXT(B94,"yyyy-mm"))</x:f>
      </x:c>
      <x:c r="D94" s="59"/>
      <x:c r="E94" s="59"/>
      <x:c r="F94" s="59"/>
      <x:c r="G94" s="59"/>
      <x:c r="H94" s="59"/>
      <x:c r="I94" s="59"/>
      <x:c r="J94" s="24" t="str">
        <x:f>IF(B94="","",SUMIF(Budget!$L$6:$L$105,A94,Budget!$G$6:$G$105))</x:f>
      </x:c>
      <x:c r="K94" s="24" t="str">
        <x:f>IF(B94="","",SUMIF(Budget!$L$6:$L$105,A94,Budget!$J$6:$J$105))</x:f>
      </x:c>
      <x:c r="L94" s="32"/>
      <x:c r="M94" t="str">
        <x:f>IF(B94="","",COUNTIFS(Feedback!$B$6:$B$305,A94,Feedback!$F$6:$F$305,"&gt;=1"))</x:f>
      </x:c>
      <x:c r="N94" s="28" t="str">
        <x:f>IF(OR(B94="",M94=0),"",SUMIF(Feedback!$B$6:$B$305,A94,Feedback!$F$6:$F$305)/M94)</x:f>
      </x:c>
    </x:row>
    <x:row r="95">
      <x:c r="A95" t="str">
        <x:v>T0090</x:v>
      </x:c>
      <x:c r="B95" s="30"/>
      <x:c r="C95" t="str">
        <x:f>IF(B95="","",TEXT(B95,"yyyy-mm"))</x:f>
      </x:c>
      <x:c r="D95" s="59"/>
      <x:c r="E95" s="59"/>
      <x:c r="F95" s="59"/>
      <x:c r="G95" s="59"/>
      <x:c r="H95" s="59"/>
      <x:c r="I95" s="59"/>
      <x:c r="J95" s="24" t="str">
        <x:f>IF(B95="","",SUMIF(Budget!$L$6:$L$105,A95,Budget!$G$6:$G$105))</x:f>
      </x:c>
      <x:c r="K95" s="24" t="str">
        <x:f>IF(B95="","",SUMIF(Budget!$L$6:$L$105,A95,Budget!$J$6:$J$105))</x:f>
      </x:c>
      <x:c r="L95" s="32"/>
      <x:c r="M95" t="str">
        <x:f>IF(B95="","",COUNTIFS(Feedback!$B$6:$B$305,A95,Feedback!$F$6:$F$305,"&gt;=1"))</x:f>
      </x:c>
      <x:c r="N95" s="28" t="str">
        <x:f>IF(OR(B95="",M95=0),"",SUMIF(Feedback!$B$6:$B$305,A95,Feedback!$F$6:$F$305)/M95)</x:f>
      </x:c>
    </x:row>
    <x:row r="96">
      <x:c r="A96" t="str">
        <x:v>T0091</x:v>
      </x:c>
      <x:c r="B96" s="30"/>
      <x:c r="C96" t="str">
        <x:f>IF(B96="","",TEXT(B96,"yyyy-mm"))</x:f>
      </x:c>
      <x:c r="D96" s="59"/>
      <x:c r="E96" s="59"/>
      <x:c r="F96" s="59"/>
      <x:c r="G96" s="59"/>
      <x:c r="H96" s="59"/>
      <x:c r="I96" s="59"/>
      <x:c r="J96" s="24" t="str">
        <x:f>IF(B96="","",SUMIF(Budget!$L$6:$L$105,A96,Budget!$G$6:$G$105))</x:f>
      </x:c>
      <x:c r="K96" s="24" t="str">
        <x:f>IF(B96="","",SUMIF(Budget!$L$6:$L$105,A96,Budget!$J$6:$J$105))</x:f>
      </x:c>
      <x:c r="L96" s="32"/>
      <x:c r="M96" t="str">
        <x:f>IF(B96="","",COUNTIFS(Feedback!$B$6:$B$305,A96,Feedback!$F$6:$F$305,"&gt;=1"))</x:f>
      </x:c>
      <x:c r="N96" s="28" t="str">
        <x:f>IF(OR(B96="",M96=0),"",SUMIF(Feedback!$B$6:$B$305,A96,Feedback!$F$6:$F$305)/M96)</x:f>
      </x:c>
    </x:row>
    <x:row r="97">
      <x:c r="A97" t="str">
        <x:v>T0092</x:v>
      </x:c>
      <x:c r="B97" s="30"/>
      <x:c r="C97" t="str">
        <x:f>IF(B97="","",TEXT(B97,"yyyy-mm"))</x:f>
      </x:c>
      <x:c r="D97" s="59"/>
      <x:c r="E97" s="59"/>
      <x:c r="F97" s="59"/>
      <x:c r="G97" s="59"/>
      <x:c r="H97" s="59"/>
      <x:c r="I97" s="59"/>
      <x:c r="J97" s="24" t="str">
        <x:f>IF(B97="","",SUMIF(Budget!$L$6:$L$105,A97,Budget!$G$6:$G$105))</x:f>
      </x:c>
      <x:c r="K97" s="24" t="str">
        <x:f>IF(B97="","",SUMIF(Budget!$L$6:$L$105,A97,Budget!$J$6:$J$105))</x:f>
      </x:c>
      <x:c r="L97" s="32"/>
      <x:c r="M97" t="str">
        <x:f>IF(B97="","",COUNTIFS(Feedback!$B$6:$B$305,A97,Feedback!$F$6:$F$305,"&gt;=1"))</x:f>
      </x:c>
      <x:c r="N97" s="28" t="str">
        <x:f>IF(OR(B97="",M97=0),"",SUMIF(Feedback!$B$6:$B$305,A97,Feedback!$F$6:$F$305)/M97)</x:f>
      </x:c>
    </x:row>
    <x:row r="98">
      <x:c r="A98" t="str">
        <x:v>T0093</x:v>
      </x:c>
      <x:c r="B98" s="30"/>
      <x:c r="C98" t="str">
        <x:f>IF(B98="","",TEXT(B98,"yyyy-mm"))</x:f>
      </x:c>
      <x:c r="D98" s="59"/>
      <x:c r="E98" s="59"/>
      <x:c r="F98" s="59"/>
      <x:c r="G98" s="59"/>
      <x:c r="H98" s="59"/>
      <x:c r="I98" s="59"/>
      <x:c r="J98" s="24" t="str">
        <x:f>IF(B98="","",SUMIF(Budget!$L$6:$L$105,A98,Budget!$G$6:$G$105))</x:f>
      </x:c>
      <x:c r="K98" s="24" t="str">
        <x:f>IF(B98="","",SUMIF(Budget!$L$6:$L$105,A98,Budget!$J$6:$J$105))</x:f>
      </x:c>
      <x:c r="L98" s="32"/>
      <x:c r="M98" t="str">
        <x:f>IF(B98="","",COUNTIFS(Feedback!$B$6:$B$305,A98,Feedback!$F$6:$F$305,"&gt;=1"))</x:f>
      </x:c>
      <x:c r="N98" s="28" t="str">
        <x:f>IF(OR(B98="",M98=0),"",SUMIF(Feedback!$B$6:$B$305,A98,Feedback!$F$6:$F$305)/M98)</x:f>
      </x:c>
    </x:row>
    <x:row r="99">
      <x:c r="A99" t="str">
        <x:v>T0094</x:v>
      </x:c>
      <x:c r="B99" s="30"/>
      <x:c r="C99" t="str">
        <x:f>IF(B99="","",TEXT(B99,"yyyy-mm"))</x:f>
      </x:c>
      <x:c r="D99" s="59"/>
      <x:c r="E99" s="59"/>
      <x:c r="F99" s="59"/>
      <x:c r="G99" s="59"/>
      <x:c r="H99" s="59"/>
      <x:c r="I99" s="59"/>
      <x:c r="J99" s="24" t="str">
        <x:f>IF(B99="","",SUMIF(Budget!$L$6:$L$105,A99,Budget!$G$6:$G$105))</x:f>
      </x:c>
      <x:c r="K99" s="24" t="str">
        <x:f>IF(B99="","",SUMIF(Budget!$L$6:$L$105,A99,Budget!$J$6:$J$105))</x:f>
      </x:c>
      <x:c r="L99" s="32"/>
      <x:c r="M99" t="str">
        <x:f>IF(B99="","",COUNTIFS(Feedback!$B$6:$B$305,A99,Feedback!$F$6:$F$305,"&gt;=1"))</x:f>
      </x:c>
      <x:c r="N99" s="28" t="str">
        <x:f>IF(OR(B99="",M99=0),"",SUMIF(Feedback!$B$6:$B$305,A99,Feedback!$F$6:$F$305)/M99)</x:f>
      </x:c>
    </x:row>
    <x:row r="100">
      <x:c r="A100" t="str">
        <x:v>T0095</x:v>
      </x:c>
      <x:c r="B100" s="30"/>
      <x:c r="C100" t="str">
        <x:f>IF(B100="","",TEXT(B100,"yyyy-mm"))</x:f>
      </x:c>
      <x:c r="D100" s="59"/>
      <x:c r="E100" s="59"/>
      <x:c r="F100" s="59"/>
      <x:c r="G100" s="59"/>
      <x:c r="H100" s="59"/>
      <x:c r="I100" s="59"/>
      <x:c r="J100" s="24" t="str">
        <x:f>IF(B100="","",SUMIF(Budget!$L$6:$L$105,A100,Budget!$G$6:$G$105))</x:f>
      </x:c>
      <x:c r="K100" s="24" t="str">
        <x:f>IF(B100="","",SUMIF(Budget!$L$6:$L$105,A100,Budget!$J$6:$J$105))</x:f>
      </x:c>
      <x:c r="L100" s="32"/>
      <x:c r="M100" t="str">
        <x:f>IF(B100="","",COUNTIFS(Feedback!$B$6:$B$305,A100,Feedback!$F$6:$F$305,"&gt;=1"))</x:f>
      </x:c>
      <x:c r="N100" s="28" t="str">
        <x:f>IF(OR(B100="",M100=0),"",SUMIF(Feedback!$B$6:$B$305,A100,Feedback!$F$6:$F$305)/M100)</x:f>
      </x:c>
    </x:row>
    <x:row r="101">
      <x:c r="A101" t="str">
        <x:v>T0096</x:v>
      </x:c>
      <x:c r="B101" s="30"/>
      <x:c r="C101" t="str">
        <x:f>IF(B101="","",TEXT(B101,"yyyy-mm"))</x:f>
      </x:c>
      <x:c r="D101" s="59"/>
      <x:c r="E101" s="59"/>
      <x:c r="F101" s="59"/>
      <x:c r="G101" s="59"/>
      <x:c r="H101" s="59"/>
      <x:c r="I101" s="59"/>
      <x:c r="J101" s="24" t="str">
        <x:f>IF(B101="","",SUMIF(Budget!$L$6:$L$105,A101,Budget!$G$6:$G$105))</x:f>
      </x:c>
      <x:c r="K101" s="24" t="str">
        <x:f>IF(B101="","",SUMIF(Budget!$L$6:$L$105,A101,Budget!$J$6:$J$105))</x:f>
      </x:c>
      <x:c r="L101" s="32"/>
      <x:c r="M101" t="str">
        <x:f>IF(B101="","",COUNTIFS(Feedback!$B$6:$B$305,A101,Feedback!$F$6:$F$305,"&gt;=1"))</x:f>
      </x:c>
      <x:c r="N101" s="28" t="str">
        <x:f>IF(OR(B101="",M101=0),"",SUMIF(Feedback!$B$6:$B$305,A101,Feedback!$F$6:$F$305)/M101)</x:f>
      </x:c>
    </x:row>
    <x:row r="102">
      <x:c r="A102" t="str">
        <x:v>T0097</x:v>
      </x:c>
      <x:c r="B102" s="30"/>
      <x:c r="C102" t="str">
        <x:f>IF(B102="","",TEXT(B102,"yyyy-mm"))</x:f>
      </x:c>
      <x:c r="D102" s="59"/>
      <x:c r="E102" s="59"/>
      <x:c r="F102" s="59"/>
      <x:c r="G102" s="59"/>
      <x:c r="H102" s="59"/>
      <x:c r="I102" s="59"/>
      <x:c r="J102" s="24" t="str">
        <x:f>IF(B102="","",SUMIF(Budget!$L$6:$L$105,A102,Budget!$G$6:$G$105))</x:f>
      </x:c>
      <x:c r="K102" s="24" t="str">
        <x:f>IF(B102="","",SUMIF(Budget!$L$6:$L$105,A102,Budget!$J$6:$J$105))</x:f>
      </x:c>
      <x:c r="L102" s="32"/>
      <x:c r="M102" t="str">
        <x:f>IF(B102="","",COUNTIFS(Feedback!$B$6:$B$305,A102,Feedback!$F$6:$F$305,"&gt;=1"))</x:f>
      </x:c>
      <x:c r="N102" s="28" t="str">
        <x:f>IF(OR(B102="",M102=0),"",SUMIF(Feedback!$B$6:$B$305,A102,Feedback!$F$6:$F$305)/M102)</x:f>
      </x:c>
    </x:row>
    <x:row r="103">
      <x:c r="A103" t="str">
        <x:v>T0098</x:v>
      </x:c>
      <x:c r="B103" s="30"/>
      <x:c r="C103" t="str">
        <x:f>IF(B103="","",TEXT(B103,"yyyy-mm"))</x:f>
      </x:c>
      <x:c r="D103" s="59"/>
      <x:c r="E103" s="59"/>
      <x:c r="F103" s="59"/>
      <x:c r="G103" s="59"/>
      <x:c r="H103" s="59"/>
      <x:c r="I103" s="59"/>
      <x:c r="J103" s="24" t="str">
        <x:f>IF(B103="","",SUMIF(Budget!$L$6:$L$105,A103,Budget!$G$6:$G$105))</x:f>
      </x:c>
      <x:c r="K103" s="24" t="str">
        <x:f>IF(B103="","",SUMIF(Budget!$L$6:$L$105,A103,Budget!$J$6:$J$105))</x:f>
      </x:c>
      <x:c r="L103" s="32"/>
      <x:c r="M103" t="str">
        <x:f>IF(B103="","",COUNTIFS(Feedback!$B$6:$B$305,A103,Feedback!$F$6:$F$305,"&gt;=1"))</x:f>
      </x:c>
      <x:c r="N103" s="28" t="str">
        <x:f>IF(OR(B103="",M103=0),"",SUMIF(Feedback!$B$6:$B$305,A103,Feedback!$F$6:$F$305)/M103)</x:f>
      </x:c>
    </x:row>
    <x:row r="104">
      <x:c r="A104" t="str">
        <x:v>T0099</x:v>
      </x:c>
      <x:c r="B104" s="30"/>
      <x:c r="C104" t="str">
        <x:f>IF(B104="","",TEXT(B104,"yyyy-mm"))</x:f>
      </x:c>
      <x:c r="D104" s="59"/>
      <x:c r="E104" s="59"/>
      <x:c r="F104" s="59"/>
      <x:c r="G104" s="59"/>
      <x:c r="H104" s="59"/>
      <x:c r="I104" s="59"/>
      <x:c r="J104" s="24" t="str">
        <x:f>IF(B104="","",SUMIF(Budget!$L$6:$L$105,A104,Budget!$G$6:$G$105))</x:f>
      </x:c>
      <x:c r="K104" s="24" t="str">
        <x:f>IF(B104="","",SUMIF(Budget!$L$6:$L$105,A104,Budget!$J$6:$J$105))</x:f>
      </x:c>
      <x:c r="L104" s="32"/>
      <x:c r="M104" t="str">
        <x:f>IF(B104="","",COUNTIFS(Feedback!$B$6:$B$305,A104,Feedback!$F$6:$F$305,"&gt;=1"))</x:f>
      </x:c>
      <x:c r="N104" s="28" t="str">
        <x:f>IF(OR(B104="",M104=0),"",SUMIF(Feedback!$B$6:$B$305,A104,Feedback!$F$6:$F$305)/M104)</x:f>
      </x:c>
    </x:row>
    <x:row r="105">
      <x:c r="A105" t="str">
        <x:v>T0100</x:v>
      </x:c>
      <x:c r="B105" s="30"/>
      <x:c r="C105" t="str">
        <x:f>IF(B105="","",TEXT(B105,"yyyy-mm"))</x:f>
      </x:c>
      <x:c r="D105" s="59"/>
      <x:c r="E105" s="59"/>
      <x:c r="F105" s="59"/>
      <x:c r="G105" s="59"/>
      <x:c r="H105" s="59"/>
      <x:c r="I105" s="59"/>
      <x:c r="J105" s="24" t="str">
        <x:f>IF(B105="","",SUMIF(Budget!$L$6:$L$105,A105,Budget!$G$6:$G$105))</x:f>
      </x:c>
      <x:c r="K105" s="24" t="str">
        <x:f>IF(B105="","",SUMIF(Budget!$L$6:$L$105,A105,Budget!$J$6:$J$105))</x:f>
      </x:c>
      <x:c r="L105" s="32"/>
      <x:c r="M105" t="str">
        <x:f>IF(B105="","",COUNTIFS(Feedback!$B$6:$B$305,A105,Feedback!$F$6:$F$305,"&gt;=1"))</x:f>
      </x:c>
      <x:c r="N105" s="28" t="str">
        <x:f>IF(OR(B105="",M105=0),"",SUMIF(Feedback!$B$6:$B$305,A105,Feedback!$F$6:$F$305)/M105)</x:f>
      </x:c>
    </x:row>
    <x:row r="106">
      <x:c r="A106" t="str">
        <x:v>T0101</x:v>
      </x:c>
      <x:c r="B106" s="30"/>
      <x:c r="C106" t="str">
        <x:f>IF(B106="","",TEXT(B106,"yyyy-mm"))</x:f>
      </x:c>
      <x:c r="D106" s="59"/>
      <x:c r="E106" s="59"/>
      <x:c r="F106" s="59"/>
      <x:c r="G106" s="59"/>
      <x:c r="H106" s="59"/>
      <x:c r="I106" s="59"/>
      <x:c r="J106" s="24" t="str">
        <x:f>IF(B106="","",SUMIF(Budget!$L$6:$L$105,A106,Budget!$G$6:$G$105))</x:f>
      </x:c>
      <x:c r="K106" s="24" t="str">
        <x:f>IF(B106="","",SUMIF(Budget!$L$6:$L$105,A106,Budget!$J$6:$J$105))</x:f>
      </x:c>
      <x:c r="L106" s="32"/>
      <x:c r="M106" t="str">
        <x:f>IF(B106="","",COUNTIFS(Feedback!$B$6:$B$305,A106,Feedback!$F$6:$F$305,"&gt;=1"))</x:f>
      </x:c>
      <x:c r="N106" s="28" t="str">
        <x:f>IF(OR(B106="",M106=0),"",SUMIF(Feedback!$B$6:$B$305,A106,Feedback!$F$6:$F$305)/M106)</x:f>
      </x:c>
    </x:row>
    <x:row r="107">
      <x:c r="A107" t="str">
        <x:v>T0102</x:v>
      </x:c>
      <x:c r="B107" s="30"/>
      <x:c r="C107" t="str">
        <x:f>IF(B107="","",TEXT(B107,"yyyy-mm"))</x:f>
      </x:c>
      <x:c r="D107" s="59"/>
      <x:c r="E107" s="59"/>
      <x:c r="F107" s="59"/>
      <x:c r="G107" s="59"/>
      <x:c r="H107" s="59"/>
      <x:c r="I107" s="59"/>
      <x:c r="J107" s="24" t="str">
        <x:f>IF(B107="","",SUMIF(Budget!$L$6:$L$105,A107,Budget!$G$6:$G$105))</x:f>
      </x:c>
      <x:c r="K107" s="24" t="str">
        <x:f>IF(B107="","",SUMIF(Budget!$L$6:$L$105,A107,Budget!$J$6:$J$105))</x:f>
      </x:c>
      <x:c r="L107" s="32"/>
      <x:c r="M107" t="str">
        <x:f>IF(B107="","",COUNTIFS(Feedback!$B$6:$B$305,A107,Feedback!$F$6:$F$305,"&gt;=1"))</x:f>
      </x:c>
      <x:c r="N107" s="28" t="str">
        <x:f>IF(OR(B107="",M107=0),"",SUMIF(Feedback!$B$6:$B$305,A107,Feedback!$F$6:$F$305)/M107)</x:f>
      </x:c>
    </x:row>
    <x:row r="108">
      <x:c r="A108" t="str">
        <x:v>T0103</x:v>
      </x:c>
      <x:c r="B108" s="30"/>
      <x:c r="C108" t="str">
        <x:f>IF(B108="","",TEXT(B108,"yyyy-mm"))</x:f>
      </x:c>
      <x:c r="D108" s="59"/>
      <x:c r="E108" s="59"/>
      <x:c r="F108" s="59"/>
      <x:c r="G108" s="59"/>
      <x:c r="H108" s="59"/>
      <x:c r="I108" s="59"/>
      <x:c r="J108" s="24" t="str">
        <x:f>IF(B108="","",SUMIF(Budget!$L$6:$L$105,A108,Budget!$G$6:$G$105))</x:f>
      </x:c>
      <x:c r="K108" s="24" t="str">
        <x:f>IF(B108="","",SUMIF(Budget!$L$6:$L$105,A108,Budget!$J$6:$J$105))</x:f>
      </x:c>
      <x:c r="L108" s="32"/>
      <x:c r="M108" t="str">
        <x:f>IF(B108="","",COUNTIFS(Feedback!$B$6:$B$305,A108,Feedback!$F$6:$F$305,"&gt;=1"))</x:f>
      </x:c>
      <x:c r="N108" s="28" t="str">
        <x:f>IF(OR(B108="",M108=0),"",SUMIF(Feedback!$B$6:$B$305,A108,Feedback!$F$6:$F$305)/M108)</x:f>
      </x:c>
    </x:row>
    <x:row r="109">
      <x:c r="A109" t="str">
        <x:v>T0104</x:v>
      </x:c>
      <x:c r="B109" s="30"/>
      <x:c r="C109" t="str">
        <x:f>IF(B109="","",TEXT(B109,"yyyy-mm"))</x:f>
      </x:c>
      <x:c r="D109" s="59"/>
      <x:c r="E109" s="59"/>
      <x:c r="F109" s="59"/>
      <x:c r="G109" s="59"/>
      <x:c r="H109" s="59"/>
      <x:c r="I109" s="59"/>
      <x:c r="J109" s="24" t="str">
        <x:f>IF(B109="","",SUMIF(Budget!$L$6:$L$105,A109,Budget!$G$6:$G$105))</x:f>
      </x:c>
      <x:c r="K109" s="24" t="str">
        <x:f>IF(B109="","",SUMIF(Budget!$L$6:$L$105,A109,Budget!$J$6:$J$105))</x:f>
      </x:c>
      <x:c r="L109" s="32"/>
      <x:c r="M109" t="str">
        <x:f>IF(B109="","",COUNTIFS(Feedback!$B$6:$B$305,A109,Feedback!$F$6:$F$305,"&gt;=1"))</x:f>
      </x:c>
      <x:c r="N109" s="28" t="str">
        <x:f>IF(OR(B109="",M109=0),"",SUMIF(Feedback!$B$6:$B$305,A109,Feedback!$F$6:$F$305)/M109)</x:f>
      </x:c>
    </x:row>
    <x:row r="110">
      <x:c r="A110" t="str">
        <x:v>T0105</x:v>
      </x:c>
      <x:c r="B110" s="30"/>
      <x:c r="C110" t="str">
        <x:f>IF(B110="","",TEXT(B110,"yyyy-mm"))</x:f>
      </x:c>
      <x:c r="D110" s="59"/>
      <x:c r="E110" s="59"/>
      <x:c r="F110" s="59"/>
      <x:c r="G110" s="59"/>
      <x:c r="H110" s="59"/>
      <x:c r="I110" s="59"/>
      <x:c r="J110" s="24" t="str">
        <x:f>IF(B110="","",SUMIF(Budget!$L$6:$L$105,A110,Budget!$G$6:$G$105))</x:f>
      </x:c>
      <x:c r="K110" s="24" t="str">
        <x:f>IF(B110="","",SUMIF(Budget!$L$6:$L$105,A110,Budget!$J$6:$J$105))</x:f>
      </x:c>
      <x:c r="L110" s="32"/>
      <x:c r="M110" t="str">
        <x:f>IF(B110="","",COUNTIFS(Feedback!$B$6:$B$305,A110,Feedback!$F$6:$F$305,"&gt;=1"))</x:f>
      </x:c>
      <x:c r="N110" s="28" t="str">
        <x:f>IF(OR(B110="",M110=0),"",SUMIF(Feedback!$B$6:$B$305,A110,Feedback!$F$6:$F$305)/M110)</x:f>
      </x:c>
    </x:row>
    <x:row r="111">
      <x:c r="A111" t="str">
        <x:v>T0106</x:v>
      </x:c>
      <x:c r="B111" s="30"/>
      <x:c r="C111" t="str">
        <x:f>IF(B111="","",TEXT(B111,"yyyy-mm"))</x:f>
      </x:c>
      <x:c r="D111" s="59"/>
      <x:c r="E111" s="59"/>
      <x:c r="F111" s="59"/>
      <x:c r="G111" s="59"/>
      <x:c r="H111" s="59"/>
      <x:c r="I111" s="59"/>
      <x:c r="J111" s="24" t="str">
        <x:f>IF(B111="","",SUMIF(Budget!$L$6:$L$105,A111,Budget!$G$6:$G$105))</x:f>
      </x:c>
      <x:c r="K111" s="24" t="str">
        <x:f>IF(B111="","",SUMIF(Budget!$L$6:$L$105,A111,Budget!$J$6:$J$105))</x:f>
      </x:c>
      <x:c r="L111" s="32"/>
      <x:c r="M111" t="str">
        <x:f>IF(B111="","",COUNTIFS(Feedback!$B$6:$B$305,A111,Feedback!$F$6:$F$305,"&gt;=1"))</x:f>
      </x:c>
      <x:c r="N111" s="28" t="str">
        <x:f>IF(OR(B111="",M111=0),"",SUMIF(Feedback!$B$6:$B$305,A111,Feedback!$F$6:$F$305)/M111)</x:f>
      </x:c>
    </x:row>
    <x:row r="112">
      <x:c r="A112" t="str">
        <x:v>T0107</x:v>
      </x:c>
      <x:c r="B112" s="30"/>
      <x:c r="C112" t="str">
        <x:f>IF(B112="","",TEXT(B112,"yyyy-mm"))</x:f>
      </x:c>
      <x:c r="D112" s="59"/>
      <x:c r="E112" s="59"/>
      <x:c r="F112" s="59"/>
      <x:c r="G112" s="59"/>
      <x:c r="H112" s="59"/>
      <x:c r="I112" s="59"/>
      <x:c r="J112" s="24" t="str">
        <x:f>IF(B112="","",SUMIF(Budget!$L$6:$L$105,A112,Budget!$G$6:$G$105))</x:f>
      </x:c>
      <x:c r="K112" s="24" t="str">
        <x:f>IF(B112="","",SUMIF(Budget!$L$6:$L$105,A112,Budget!$J$6:$J$105))</x:f>
      </x:c>
      <x:c r="L112" s="32"/>
      <x:c r="M112" t="str">
        <x:f>IF(B112="","",COUNTIFS(Feedback!$B$6:$B$305,A112,Feedback!$F$6:$F$305,"&gt;=1"))</x:f>
      </x:c>
      <x:c r="N112" s="28" t="str">
        <x:f>IF(OR(B112="",M112=0),"",SUMIF(Feedback!$B$6:$B$305,A112,Feedback!$F$6:$F$305)/M112)</x:f>
      </x:c>
    </x:row>
    <x:row r="113">
      <x:c r="A113" t="str">
        <x:v>T0108</x:v>
      </x:c>
      <x:c r="B113" s="30"/>
      <x:c r="C113" t="str">
        <x:f>IF(B113="","",TEXT(B113,"yyyy-mm"))</x:f>
      </x:c>
      <x:c r="D113" s="59"/>
      <x:c r="E113" s="59"/>
      <x:c r="F113" s="59"/>
      <x:c r="G113" s="59"/>
      <x:c r="H113" s="59"/>
      <x:c r="I113" s="59"/>
      <x:c r="J113" s="24" t="str">
        <x:f>IF(B113="","",SUMIF(Budget!$L$6:$L$105,A113,Budget!$G$6:$G$105))</x:f>
      </x:c>
      <x:c r="K113" s="24" t="str">
        <x:f>IF(B113="","",SUMIF(Budget!$L$6:$L$105,A113,Budget!$J$6:$J$105))</x:f>
      </x:c>
      <x:c r="L113" s="32"/>
      <x:c r="M113" t="str">
        <x:f>IF(B113="","",COUNTIFS(Feedback!$B$6:$B$305,A113,Feedback!$F$6:$F$305,"&gt;=1"))</x:f>
      </x:c>
      <x:c r="N113" s="28" t="str">
        <x:f>IF(OR(B113="",M113=0),"",SUMIF(Feedback!$B$6:$B$305,A113,Feedback!$F$6:$F$305)/M113)</x:f>
      </x:c>
    </x:row>
    <x:row r="114">
      <x:c r="A114" t="str">
        <x:v>T0109</x:v>
      </x:c>
      <x:c r="B114" s="30"/>
      <x:c r="C114" t="str">
        <x:f>IF(B114="","",TEXT(B114,"yyyy-mm"))</x:f>
      </x:c>
      <x:c r="D114" s="59"/>
      <x:c r="E114" s="59"/>
      <x:c r="F114" s="59"/>
      <x:c r="G114" s="59"/>
      <x:c r="H114" s="59"/>
      <x:c r="I114" s="59"/>
      <x:c r="J114" s="24" t="str">
        <x:f>IF(B114="","",SUMIF(Budget!$L$6:$L$105,A114,Budget!$G$6:$G$105))</x:f>
      </x:c>
      <x:c r="K114" s="24" t="str">
        <x:f>IF(B114="","",SUMIF(Budget!$L$6:$L$105,A114,Budget!$J$6:$J$105))</x:f>
      </x:c>
      <x:c r="L114" s="32"/>
      <x:c r="M114" t="str">
        <x:f>IF(B114="","",COUNTIFS(Feedback!$B$6:$B$305,A114,Feedback!$F$6:$F$305,"&gt;=1"))</x:f>
      </x:c>
      <x:c r="N114" s="28" t="str">
        <x:f>IF(OR(B114="",M114=0),"",SUMIF(Feedback!$B$6:$B$305,A114,Feedback!$F$6:$F$305)/M114)</x:f>
      </x:c>
    </x:row>
    <x:row r="115">
      <x:c r="A115" t="str">
        <x:v>T0110</x:v>
      </x:c>
      <x:c r="B115" s="30"/>
      <x:c r="C115" t="str">
        <x:f>IF(B115="","",TEXT(B115,"yyyy-mm"))</x:f>
      </x:c>
      <x:c r="D115" s="59"/>
      <x:c r="E115" s="59"/>
      <x:c r="F115" s="59"/>
      <x:c r="G115" s="59"/>
      <x:c r="H115" s="59"/>
      <x:c r="I115" s="59"/>
      <x:c r="J115" s="24" t="str">
        <x:f>IF(B115="","",SUMIF(Budget!$L$6:$L$105,A115,Budget!$G$6:$G$105))</x:f>
      </x:c>
      <x:c r="K115" s="24" t="str">
        <x:f>IF(B115="","",SUMIF(Budget!$L$6:$L$105,A115,Budget!$J$6:$J$105))</x:f>
      </x:c>
      <x:c r="L115" s="32"/>
      <x:c r="M115" t="str">
        <x:f>IF(B115="","",COUNTIFS(Feedback!$B$6:$B$305,A115,Feedback!$F$6:$F$305,"&gt;=1"))</x:f>
      </x:c>
      <x:c r="N115" s="28" t="str">
        <x:f>IF(OR(B115="",M115=0),"",SUMIF(Feedback!$B$6:$B$305,A115,Feedback!$F$6:$F$305)/M115)</x:f>
      </x:c>
    </x:row>
    <x:row r="116">
      <x:c r="A116" t="str">
        <x:v>T0111</x:v>
      </x:c>
      <x:c r="B116" s="30"/>
      <x:c r="C116" t="str">
        <x:f>IF(B116="","",TEXT(B116,"yyyy-mm"))</x:f>
      </x:c>
      <x:c r="D116" s="59"/>
      <x:c r="E116" s="59"/>
      <x:c r="F116" s="59"/>
      <x:c r="G116" s="59"/>
      <x:c r="H116" s="59"/>
      <x:c r="I116" s="59"/>
      <x:c r="J116" s="24" t="str">
        <x:f>IF(B116="","",SUMIF(Budget!$L$6:$L$105,A116,Budget!$G$6:$G$105))</x:f>
      </x:c>
      <x:c r="K116" s="24" t="str">
        <x:f>IF(B116="","",SUMIF(Budget!$L$6:$L$105,A116,Budget!$J$6:$J$105))</x:f>
      </x:c>
      <x:c r="L116" s="32"/>
      <x:c r="M116" t="str">
        <x:f>IF(B116="","",COUNTIFS(Feedback!$B$6:$B$305,A116,Feedback!$F$6:$F$305,"&gt;=1"))</x:f>
      </x:c>
      <x:c r="N116" s="28" t="str">
        <x:f>IF(OR(B116="",M116=0),"",SUMIF(Feedback!$B$6:$B$305,A116,Feedback!$F$6:$F$305)/M116)</x:f>
      </x:c>
    </x:row>
    <x:row r="117">
      <x:c r="A117" t="str">
        <x:v>T0112</x:v>
      </x:c>
      <x:c r="B117" s="30"/>
      <x:c r="C117" t="str">
        <x:f>IF(B117="","",TEXT(B117,"yyyy-mm"))</x:f>
      </x:c>
      <x:c r="D117" s="59"/>
      <x:c r="E117" s="59"/>
      <x:c r="F117" s="59"/>
      <x:c r="G117" s="59"/>
      <x:c r="H117" s="59"/>
      <x:c r="I117" s="59"/>
      <x:c r="J117" s="24" t="str">
        <x:f>IF(B117="","",SUMIF(Budget!$L$6:$L$105,A117,Budget!$G$6:$G$105))</x:f>
      </x:c>
      <x:c r="K117" s="24" t="str">
        <x:f>IF(B117="","",SUMIF(Budget!$L$6:$L$105,A117,Budget!$J$6:$J$105))</x:f>
      </x:c>
      <x:c r="L117" s="32"/>
      <x:c r="M117" t="str">
        <x:f>IF(B117="","",COUNTIFS(Feedback!$B$6:$B$305,A117,Feedback!$F$6:$F$305,"&gt;=1"))</x:f>
      </x:c>
      <x:c r="N117" s="28" t="str">
        <x:f>IF(OR(B117="",M117=0),"",SUMIF(Feedback!$B$6:$B$305,A117,Feedback!$F$6:$F$305)/M117)</x:f>
      </x:c>
    </x:row>
    <x:row r="118">
      <x:c r="A118" t="str">
        <x:v>T0113</x:v>
      </x:c>
      <x:c r="B118" s="30"/>
      <x:c r="C118" t="str">
        <x:f>IF(B118="","",TEXT(B118,"yyyy-mm"))</x:f>
      </x:c>
      <x:c r="D118" s="59"/>
      <x:c r="E118" s="59"/>
      <x:c r="F118" s="59"/>
      <x:c r="G118" s="59"/>
      <x:c r="H118" s="59"/>
      <x:c r="I118" s="59"/>
      <x:c r="J118" s="24" t="str">
        <x:f>IF(B118="","",SUMIF(Budget!$L$6:$L$105,A118,Budget!$G$6:$G$105))</x:f>
      </x:c>
      <x:c r="K118" s="24" t="str">
        <x:f>IF(B118="","",SUMIF(Budget!$L$6:$L$105,A118,Budget!$J$6:$J$105))</x:f>
      </x:c>
      <x:c r="L118" s="32"/>
      <x:c r="M118" t="str">
        <x:f>IF(B118="","",COUNTIFS(Feedback!$B$6:$B$305,A118,Feedback!$F$6:$F$305,"&gt;=1"))</x:f>
      </x:c>
      <x:c r="N118" s="28" t="str">
        <x:f>IF(OR(B118="",M118=0),"",SUMIF(Feedback!$B$6:$B$305,A118,Feedback!$F$6:$F$305)/M118)</x:f>
      </x:c>
    </x:row>
    <x:row r="119">
      <x:c r="A119" t="str">
        <x:v>T0114</x:v>
      </x:c>
      <x:c r="B119" s="30"/>
      <x:c r="C119" t="str">
        <x:f>IF(B119="","",TEXT(B119,"yyyy-mm"))</x:f>
      </x:c>
      <x:c r="D119" s="59"/>
      <x:c r="E119" s="59"/>
      <x:c r="F119" s="59"/>
      <x:c r="G119" s="59"/>
      <x:c r="H119" s="59"/>
      <x:c r="I119" s="59"/>
      <x:c r="J119" s="24" t="str">
        <x:f>IF(B119="","",SUMIF(Budget!$L$6:$L$105,A119,Budget!$G$6:$G$105))</x:f>
      </x:c>
      <x:c r="K119" s="24" t="str">
        <x:f>IF(B119="","",SUMIF(Budget!$L$6:$L$105,A119,Budget!$J$6:$J$105))</x:f>
      </x:c>
      <x:c r="L119" s="32"/>
      <x:c r="M119" t="str">
        <x:f>IF(B119="","",COUNTIFS(Feedback!$B$6:$B$305,A119,Feedback!$F$6:$F$305,"&gt;=1"))</x:f>
      </x:c>
      <x:c r="N119" s="28" t="str">
        <x:f>IF(OR(B119="",M119=0),"",SUMIF(Feedback!$B$6:$B$305,A119,Feedback!$F$6:$F$305)/M119)</x:f>
      </x:c>
    </x:row>
    <x:row r="120">
      <x:c r="A120" t="str">
        <x:v>T0115</x:v>
      </x:c>
      <x:c r="B120" s="30"/>
      <x:c r="C120" t="str">
        <x:f>IF(B120="","",TEXT(B120,"yyyy-mm"))</x:f>
      </x:c>
      <x:c r="D120" s="59"/>
      <x:c r="E120" s="59"/>
      <x:c r="F120" s="59"/>
      <x:c r="G120" s="59"/>
      <x:c r="H120" s="59"/>
      <x:c r="I120" s="59"/>
      <x:c r="J120" s="24" t="str">
        <x:f>IF(B120="","",SUMIF(Budget!$L$6:$L$105,A120,Budget!$G$6:$G$105))</x:f>
      </x:c>
      <x:c r="K120" s="24" t="str">
        <x:f>IF(B120="","",SUMIF(Budget!$L$6:$L$105,A120,Budget!$J$6:$J$105))</x:f>
      </x:c>
      <x:c r="L120" s="32"/>
      <x:c r="M120" t="str">
        <x:f>IF(B120="","",COUNTIFS(Feedback!$B$6:$B$305,A120,Feedback!$F$6:$F$305,"&gt;=1"))</x:f>
      </x:c>
      <x:c r="N120" s="28" t="str">
        <x:f>IF(OR(B120="",M120=0),"",SUMIF(Feedback!$B$6:$B$305,A120,Feedback!$F$6:$F$305)/M120)</x:f>
      </x:c>
    </x:row>
    <x:row r="121">
      <x:c r="A121" t="str">
        <x:v>T0116</x:v>
      </x:c>
      <x:c r="B121" s="30"/>
      <x:c r="C121" t="str">
        <x:f>IF(B121="","",TEXT(B121,"yyyy-mm"))</x:f>
      </x:c>
      <x:c r="D121" s="59"/>
      <x:c r="E121" s="59"/>
      <x:c r="F121" s="59"/>
      <x:c r="G121" s="59"/>
      <x:c r="H121" s="59"/>
      <x:c r="I121" s="59"/>
      <x:c r="J121" s="24" t="str">
        <x:f>IF(B121="","",SUMIF(Budget!$L$6:$L$105,A121,Budget!$G$6:$G$105))</x:f>
      </x:c>
      <x:c r="K121" s="24" t="str">
        <x:f>IF(B121="","",SUMIF(Budget!$L$6:$L$105,A121,Budget!$J$6:$J$105))</x:f>
      </x:c>
      <x:c r="L121" s="32"/>
      <x:c r="M121" t="str">
        <x:f>IF(B121="","",COUNTIFS(Feedback!$B$6:$B$305,A121,Feedback!$F$6:$F$305,"&gt;=1"))</x:f>
      </x:c>
      <x:c r="N121" s="28" t="str">
        <x:f>IF(OR(B121="",M121=0),"",SUMIF(Feedback!$B$6:$B$305,A121,Feedback!$F$6:$F$305)/M121)</x:f>
      </x:c>
    </x:row>
    <x:row r="122">
      <x:c r="A122" t="str">
        <x:v>T0117</x:v>
      </x:c>
      <x:c r="B122" s="30"/>
      <x:c r="C122" t="str">
        <x:f>IF(B122="","",TEXT(B122,"yyyy-mm"))</x:f>
      </x:c>
      <x:c r="D122" s="59"/>
      <x:c r="E122" s="59"/>
      <x:c r="F122" s="59"/>
      <x:c r="G122" s="59"/>
      <x:c r="H122" s="59"/>
      <x:c r="I122" s="59"/>
      <x:c r="J122" s="24" t="str">
        <x:f>IF(B122="","",SUMIF(Budget!$L$6:$L$105,A122,Budget!$G$6:$G$105))</x:f>
      </x:c>
      <x:c r="K122" s="24" t="str">
        <x:f>IF(B122="","",SUMIF(Budget!$L$6:$L$105,A122,Budget!$J$6:$J$105))</x:f>
      </x:c>
      <x:c r="L122" s="32"/>
      <x:c r="M122" t="str">
        <x:f>IF(B122="","",COUNTIFS(Feedback!$B$6:$B$305,A122,Feedback!$F$6:$F$305,"&gt;=1"))</x:f>
      </x:c>
      <x:c r="N122" s="28" t="str">
        <x:f>IF(OR(B122="",M122=0),"",SUMIF(Feedback!$B$6:$B$305,A122,Feedback!$F$6:$F$305)/M122)</x:f>
      </x:c>
    </x:row>
    <x:row r="123">
      <x:c r="A123" t="str">
        <x:v>T0118</x:v>
      </x:c>
      <x:c r="B123" s="30"/>
      <x:c r="C123" t="str">
        <x:f>IF(B123="","",TEXT(B123,"yyyy-mm"))</x:f>
      </x:c>
      <x:c r="D123" s="59"/>
      <x:c r="E123" s="59"/>
      <x:c r="F123" s="59"/>
      <x:c r="G123" s="59"/>
      <x:c r="H123" s="59"/>
      <x:c r="I123" s="59"/>
      <x:c r="J123" s="24" t="str">
        <x:f>IF(B123="","",SUMIF(Budget!$L$6:$L$105,A123,Budget!$G$6:$G$105))</x:f>
      </x:c>
      <x:c r="K123" s="24" t="str">
        <x:f>IF(B123="","",SUMIF(Budget!$L$6:$L$105,A123,Budget!$J$6:$J$105))</x:f>
      </x:c>
      <x:c r="L123" s="32"/>
      <x:c r="M123" t="str">
        <x:f>IF(B123="","",COUNTIFS(Feedback!$B$6:$B$305,A123,Feedback!$F$6:$F$305,"&gt;=1"))</x:f>
      </x:c>
      <x:c r="N123" s="28" t="str">
        <x:f>IF(OR(B123="",M123=0),"",SUMIF(Feedback!$B$6:$B$305,A123,Feedback!$F$6:$F$305)/M123)</x:f>
      </x:c>
    </x:row>
    <x:row r="124">
      <x:c r="A124" t="str">
        <x:v>T0119</x:v>
      </x:c>
      <x:c r="B124" s="30"/>
      <x:c r="C124" t="str">
        <x:f>IF(B124="","",TEXT(B124,"yyyy-mm"))</x:f>
      </x:c>
      <x:c r="D124" s="59"/>
      <x:c r="E124" s="59"/>
      <x:c r="F124" s="59"/>
      <x:c r="G124" s="59"/>
      <x:c r="H124" s="59"/>
      <x:c r="I124" s="59"/>
      <x:c r="J124" s="24" t="str">
        <x:f>IF(B124="","",SUMIF(Budget!$L$6:$L$105,A124,Budget!$G$6:$G$105))</x:f>
      </x:c>
      <x:c r="K124" s="24" t="str">
        <x:f>IF(B124="","",SUMIF(Budget!$L$6:$L$105,A124,Budget!$J$6:$J$105))</x:f>
      </x:c>
      <x:c r="L124" s="32"/>
      <x:c r="M124" t="str">
        <x:f>IF(B124="","",COUNTIFS(Feedback!$B$6:$B$305,A124,Feedback!$F$6:$F$305,"&gt;=1"))</x:f>
      </x:c>
      <x:c r="N124" s="28" t="str">
        <x:f>IF(OR(B124="",M124=0),"",SUMIF(Feedback!$B$6:$B$305,A124,Feedback!$F$6:$F$305)/M124)</x:f>
      </x:c>
    </x:row>
    <x:row r="125">
      <x:c r="A125" t="str">
        <x:v>T0120</x:v>
      </x:c>
      <x:c r="B125" s="30"/>
      <x:c r="C125" t="str">
        <x:f>IF(B125="","",TEXT(B125,"yyyy-mm"))</x:f>
      </x:c>
      <x:c r="D125" s="59"/>
      <x:c r="E125" s="59"/>
      <x:c r="F125" s="59"/>
      <x:c r="G125" s="59"/>
      <x:c r="H125" s="59"/>
      <x:c r="I125" s="59"/>
      <x:c r="J125" s="24" t="str">
        <x:f>IF(B125="","",SUMIF(Budget!$L$6:$L$105,A125,Budget!$G$6:$G$105))</x:f>
      </x:c>
      <x:c r="K125" s="24" t="str">
        <x:f>IF(B125="","",SUMIF(Budget!$L$6:$L$105,A125,Budget!$J$6:$J$105))</x:f>
      </x:c>
      <x:c r="L125" s="32"/>
      <x:c r="M125" t="str">
        <x:f>IF(B125="","",COUNTIFS(Feedback!$B$6:$B$305,A125,Feedback!$F$6:$F$305,"&gt;=1"))</x:f>
      </x:c>
      <x:c r="N125" s="28" t="str">
        <x:f>IF(OR(B125="",M125=0),"",SUMIF(Feedback!$B$6:$B$305,A125,Feedback!$F$6:$F$305)/M125)</x:f>
      </x:c>
    </x:row>
    <x:row r="126">
      <x:c r="A126" t="str">
        <x:v>T0121</x:v>
      </x:c>
      <x:c r="B126" s="30"/>
      <x:c r="C126" t="str">
        <x:f>IF(B126="","",TEXT(B126,"yyyy-mm"))</x:f>
      </x:c>
      <x:c r="D126" s="59"/>
      <x:c r="E126" s="59"/>
      <x:c r="F126" s="59"/>
      <x:c r="G126" s="59"/>
      <x:c r="H126" s="59"/>
      <x:c r="I126" s="59"/>
      <x:c r="J126" s="24" t="str">
        <x:f>IF(B126="","",SUMIF(Budget!$L$6:$L$105,A126,Budget!$G$6:$G$105))</x:f>
      </x:c>
      <x:c r="K126" s="24" t="str">
        <x:f>IF(B126="","",SUMIF(Budget!$L$6:$L$105,A126,Budget!$J$6:$J$105))</x:f>
      </x:c>
      <x:c r="L126" s="32"/>
      <x:c r="M126" t="str">
        <x:f>IF(B126="","",COUNTIFS(Feedback!$B$6:$B$305,A126,Feedback!$F$6:$F$305,"&gt;=1"))</x:f>
      </x:c>
      <x:c r="N126" s="28" t="str">
        <x:f>IF(OR(B126="",M126=0),"",SUMIF(Feedback!$B$6:$B$305,A126,Feedback!$F$6:$F$305)/M126)</x:f>
      </x:c>
    </x:row>
    <x:row r="127">
      <x:c r="A127" t="str">
        <x:v>T0122</x:v>
      </x:c>
      <x:c r="B127" s="30"/>
      <x:c r="C127" t="str">
        <x:f>IF(B127="","",TEXT(B127,"yyyy-mm"))</x:f>
      </x:c>
      <x:c r="D127" s="59"/>
      <x:c r="E127" s="59"/>
      <x:c r="F127" s="59"/>
      <x:c r="G127" s="59"/>
      <x:c r="H127" s="59"/>
      <x:c r="I127" s="59"/>
      <x:c r="J127" s="24" t="str">
        <x:f>IF(B127="","",SUMIF(Budget!$L$6:$L$105,A127,Budget!$G$6:$G$105))</x:f>
      </x:c>
      <x:c r="K127" s="24" t="str">
        <x:f>IF(B127="","",SUMIF(Budget!$L$6:$L$105,A127,Budget!$J$6:$J$105))</x:f>
      </x:c>
      <x:c r="L127" s="32"/>
      <x:c r="M127" t="str">
        <x:f>IF(B127="","",COUNTIFS(Feedback!$B$6:$B$305,A127,Feedback!$F$6:$F$305,"&gt;=1"))</x:f>
      </x:c>
      <x:c r="N127" s="28" t="str">
        <x:f>IF(OR(B127="",M127=0),"",SUMIF(Feedback!$B$6:$B$305,A127,Feedback!$F$6:$F$305)/M127)</x:f>
      </x:c>
    </x:row>
    <x:row r="128">
      <x:c r="A128" t="str">
        <x:v>T0123</x:v>
      </x:c>
      <x:c r="B128" s="30"/>
      <x:c r="C128" t="str">
        <x:f>IF(B128="","",TEXT(B128,"yyyy-mm"))</x:f>
      </x:c>
      <x:c r="D128" s="59"/>
      <x:c r="E128" s="59"/>
      <x:c r="F128" s="59"/>
      <x:c r="G128" s="59"/>
      <x:c r="H128" s="59"/>
      <x:c r="I128" s="59"/>
      <x:c r="J128" s="24" t="str">
        <x:f>IF(B128="","",SUMIF(Budget!$L$6:$L$105,A128,Budget!$G$6:$G$105))</x:f>
      </x:c>
      <x:c r="K128" s="24" t="str">
        <x:f>IF(B128="","",SUMIF(Budget!$L$6:$L$105,A128,Budget!$J$6:$J$105))</x:f>
      </x:c>
      <x:c r="L128" s="32"/>
      <x:c r="M128" t="str">
        <x:f>IF(B128="","",COUNTIFS(Feedback!$B$6:$B$305,A128,Feedback!$F$6:$F$305,"&gt;=1"))</x:f>
      </x:c>
      <x:c r="N128" s="28" t="str">
        <x:f>IF(OR(B128="",M128=0),"",SUMIF(Feedback!$B$6:$B$305,A128,Feedback!$F$6:$F$305)/M128)</x:f>
      </x:c>
    </x:row>
    <x:row r="129">
      <x:c r="A129" t="str">
        <x:v>T0124</x:v>
      </x:c>
      <x:c r="B129" s="30"/>
      <x:c r="C129" t="str">
        <x:f>IF(B129="","",TEXT(B129,"yyyy-mm"))</x:f>
      </x:c>
      <x:c r="D129" s="59"/>
      <x:c r="E129" s="59"/>
      <x:c r="F129" s="59"/>
      <x:c r="G129" s="59"/>
      <x:c r="H129" s="59"/>
      <x:c r="I129" s="59"/>
      <x:c r="J129" s="24" t="str">
        <x:f>IF(B129="","",SUMIF(Budget!$L$6:$L$105,A129,Budget!$G$6:$G$105))</x:f>
      </x:c>
      <x:c r="K129" s="24" t="str">
        <x:f>IF(B129="","",SUMIF(Budget!$L$6:$L$105,A129,Budget!$J$6:$J$105))</x:f>
      </x:c>
      <x:c r="L129" s="32"/>
      <x:c r="M129" t="str">
        <x:f>IF(B129="","",COUNTIFS(Feedback!$B$6:$B$305,A129,Feedback!$F$6:$F$305,"&gt;=1"))</x:f>
      </x:c>
      <x:c r="N129" s="28" t="str">
        <x:f>IF(OR(B129="",M129=0),"",SUMIF(Feedback!$B$6:$B$305,A129,Feedback!$F$6:$F$305)/M129)</x:f>
      </x:c>
    </x:row>
    <x:row r="130">
      <x:c r="A130" t="str">
        <x:v>T0125</x:v>
      </x:c>
      <x:c r="B130" s="30"/>
      <x:c r="C130" t="str">
        <x:f>IF(B130="","",TEXT(B130,"yyyy-mm"))</x:f>
      </x:c>
      <x:c r="D130" s="59"/>
      <x:c r="E130" s="59"/>
      <x:c r="F130" s="59"/>
      <x:c r="G130" s="59"/>
      <x:c r="H130" s="59"/>
      <x:c r="I130" s="59"/>
      <x:c r="J130" s="24" t="str">
        <x:f>IF(B130="","",SUMIF(Budget!$L$6:$L$105,A130,Budget!$G$6:$G$105))</x:f>
      </x:c>
      <x:c r="K130" s="24" t="str">
        <x:f>IF(B130="","",SUMIF(Budget!$L$6:$L$105,A130,Budget!$J$6:$J$105))</x:f>
      </x:c>
      <x:c r="L130" s="32"/>
      <x:c r="M130" t="str">
        <x:f>IF(B130="","",COUNTIFS(Feedback!$B$6:$B$305,A130,Feedback!$F$6:$F$305,"&gt;=1"))</x:f>
      </x:c>
      <x:c r="N130" s="28" t="str">
        <x:f>IF(OR(B130="",M130=0),"",SUMIF(Feedback!$B$6:$B$305,A130,Feedback!$F$6:$F$305)/M130)</x:f>
      </x:c>
    </x:row>
    <x:row r="131">
      <x:c r="A131" t="str">
        <x:v>T0126</x:v>
      </x:c>
      <x:c r="B131" s="30"/>
      <x:c r="C131" t="str">
        <x:f>IF(B131="","",TEXT(B131,"yyyy-mm"))</x:f>
      </x:c>
      <x:c r="D131" s="59"/>
      <x:c r="E131" s="59"/>
      <x:c r="F131" s="59"/>
      <x:c r="G131" s="59"/>
      <x:c r="H131" s="59"/>
      <x:c r="I131" s="59"/>
      <x:c r="J131" s="24" t="str">
        <x:f>IF(B131="","",SUMIF(Budget!$L$6:$L$105,A131,Budget!$G$6:$G$105))</x:f>
      </x:c>
      <x:c r="K131" s="24" t="str">
        <x:f>IF(B131="","",SUMIF(Budget!$L$6:$L$105,A131,Budget!$J$6:$J$105))</x:f>
      </x:c>
      <x:c r="L131" s="32"/>
      <x:c r="M131" t="str">
        <x:f>IF(B131="","",COUNTIFS(Feedback!$B$6:$B$305,A131,Feedback!$F$6:$F$305,"&gt;=1"))</x:f>
      </x:c>
      <x:c r="N131" s="28" t="str">
        <x:f>IF(OR(B131="",M131=0),"",SUMIF(Feedback!$B$6:$B$305,A131,Feedback!$F$6:$F$305)/M131)</x:f>
      </x:c>
    </x:row>
    <x:row r="132">
      <x:c r="A132" t="str">
        <x:v>T0127</x:v>
      </x:c>
      <x:c r="B132" s="30"/>
      <x:c r="C132" t="str">
        <x:f>IF(B132="","",TEXT(B132,"yyyy-mm"))</x:f>
      </x:c>
      <x:c r="D132" s="59"/>
      <x:c r="E132" s="59"/>
      <x:c r="F132" s="59"/>
      <x:c r="G132" s="59"/>
      <x:c r="H132" s="59"/>
      <x:c r="I132" s="59"/>
      <x:c r="J132" s="24" t="str">
        <x:f>IF(B132="","",SUMIF(Budget!$L$6:$L$105,A132,Budget!$G$6:$G$105))</x:f>
      </x:c>
      <x:c r="K132" s="24" t="str">
        <x:f>IF(B132="","",SUMIF(Budget!$L$6:$L$105,A132,Budget!$J$6:$J$105))</x:f>
      </x:c>
      <x:c r="L132" s="32"/>
      <x:c r="M132" t="str">
        <x:f>IF(B132="","",COUNTIFS(Feedback!$B$6:$B$305,A132,Feedback!$F$6:$F$305,"&gt;=1"))</x:f>
      </x:c>
      <x:c r="N132" s="28" t="str">
        <x:f>IF(OR(B132="",M132=0),"",SUMIF(Feedback!$B$6:$B$305,A132,Feedback!$F$6:$F$305)/M132)</x:f>
      </x:c>
    </x:row>
    <x:row r="133">
      <x:c r="A133" t="str">
        <x:v>T0128</x:v>
      </x:c>
      <x:c r="B133" s="30"/>
      <x:c r="C133" t="str">
        <x:f>IF(B133="","",TEXT(B133,"yyyy-mm"))</x:f>
      </x:c>
      <x:c r="D133" s="59"/>
      <x:c r="E133" s="59"/>
      <x:c r="F133" s="59"/>
      <x:c r="G133" s="59"/>
      <x:c r="H133" s="59"/>
      <x:c r="I133" s="59"/>
      <x:c r="J133" s="24" t="str">
        <x:f>IF(B133="","",SUMIF(Budget!$L$6:$L$105,A133,Budget!$G$6:$G$105))</x:f>
      </x:c>
      <x:c r="K133" s="24" t="str">
        <x:f>IF(B133="","",SUMIF(Budget!$L$6:$L$105,A133,Budget!$J$6:$J$105))</x:f>
      </x:c>
      <x:c r="L133" s="32"/>
      <x:c r="M133" t="str">
        <x:f>IF(B133="","",COUNTIFS(Feedback!$B$6:$B$305,A133,Feedback!$F$6:$F$305,"&gt;=1"))</x:f>
      </x:c>
      <x:c r="N133" s="28" t="str">
        <x:f>IF(OR(B133="",M133=0),"",SUMIF(Feedback!$B$6:$B$305,A133,Feedback!$F$6:$F$305)/M133)</x:f>
      </x:c>
    </x:row>
    <x:row r="134">
      <x:c r="A134" t="str">
        <x:v>T0129</x:v>
      </x:c>
      <x:c r="B134" s="30"/>
      <x:c r="C134" t="str">
        <x:f>IF(B134="","",TEXT(B134,"yyyy-mm"))</x:f>
      </x:c>
      <x:c r="D134" s="59"/>
      <x:c r="E134" s="59"/>
      <x:c r="F134" s="59"/>
      <x:c r="G134" s="59"/>
      <x:c r="H134" s="59"/>
      <x:c r="I134" s="59"/>
      <x:c r="J134" s="24" t="str">
        <x:f>IF(B134="","",SUMIF(Budget!$L$6:$L$105,A134,Budget!$G$6:$G$105))</x:f>
      </x:c>
      <x:c r="K134" s="24" t="str">
        <x:f>IF(B134="","",SUMIF(Budget!$L$6:$L$105,A134,Budget!$J$6:$J$105))</x:f>
      </x:c>
      <x:c r="L134" s="32"/>
      <x:c r="M134" t="str">
        <x:f>IF(B134="","",COUNTIFS(Feedback!$B$6:$B$305,A134,Feedback!$F$6:$F$305,"&gt;=1"))</x:f>
      </x:c>
      <x:c r="N134" s="28" t="str">
        <x:f>IF(OR(B134="",M134=0),"",SUMIF(Feedback!$B$6:$B$305,A134,Feedback!$F$6:$F$305)/M134)</x:f>
      </x:c>
    </x:row>
    <x:row r="135">
      <x:c r="A135" t="str">
        <x:v>T0130</x:v>
      </x:c>
      <x:c r="B135" s="30"/>
      <x:c r="C135" t="str">
        <x:f>IF(B135="","",TEXT(B135,"yyyy-mm"))</x:f>
      </x:c>
      <x:c r="D135" s="59"/>
      <x:c r="E135" s="59"/>
      <x:c r="F135" s="59"/>
      <x:c r="G135" s="59"/>
      <x:c r="H135" s="59"/>
      <x:c r="I135" s="59"/>
      <x:c r="J135" s="24" t="str">
        <x:f>IF(B135="","",SUMIF(Budget!$L$6:$L$105,A135,Budget!$G$6:$G$105))</x:f>
      </x:c>
      <x:c r="K135" s="24" t="str">
        <x:f>IF(B135="","",SUMIF(Budget!$L$6:$L$105,A135,Budget!$J$6:$J$105))</x:f>
      </x:c>
      <x:c r="L135" s="32"/>
      <x:c r="M135" t="str">
        <x:f>IF(B135="","",COUNTIFS(Feedback!$B$6:$B$305,A135,Feedback!$F$6:$F$305,"&gt;=1"))</x:f>
      </x:c>
      <x:c r="N135" s="28" t="str">
        <x:f>IF(OR(B135="",M135=0),"",SUMIF(Feedback!$B$6:$B$305,A135,Feedback!$F$6:$F$305)/M135)</x:f>
      </x:c>
    </x:row>
    <x:row r="136">
      <x:c r="A136" t="str">
        <x:v>T0131</x:v>
      </x:c>
      <x:c r="B136" s="30"/>
      <x:c r="C136" t="str">
        <x:f>IF(B136="","",TEXT(B136,"yyyy-mm"))</x:f>
      </x:c>
      <x:c r="D136" s="59"/>
      <x:c r="E136" s="59"/>
      <x:c r="F136" s="59"/>
      <x:c r="G136" s="59"/>
      <x:c r="H136" s="59"/>
      <x:c r="I136" s="59"/>
      <x:c r="J136" s="24" t="str">
        <x:f>IF(B136="","",SUMIF(Budget!$L$6:$L$105,A136,Budget!$G$6:$G$105))</x:f>
      </x:c>
      <x:c r="K136" s="24" t="str">
        <x:f>IF(B136="","",SUMIF(Budget!$L$6:$L$105,A136,Budget!$J$6:$J$105))</x:f>
      </x:c>
      <x:c r="L136" s="32"/>
      <x:c r="M136" t="str">
        <x:f>IF(B136="","",COUNTIFS(Feedback!$B$6:$B$305,A136,Feedback!$F$6:$F$305,"&gt;=1"))</x:f>
      </x:c>
      <x:c r="N136" s="28" t="str">
        <x:f>IF(OR(B136="",M136=0),"",SUMIF(Feedback!$B$6:$B$305,A136,Feedback!$F$6:$F$305)/M136)</x:f>
      </x:c>
    </x:row>
    <x:row r="137">
      <x:c r="A137" t="str">
        <x:v>T0132</x:v>
      </x:c>
      <x:c r="B137" s="30"/>
      <x:c r="C137" t="str">
        <x:f>IF(B137="","",TEXT(B137,"yyyy-mm"))</x:f>
      </x:c>
      <x:c r="D137" s="59"/>
      <x:c r="E137" s="59"/>
      <x:c r="F137" s="59"/>
      <x:c r="G137" s="59"/>
      <x:c r="H137" s="59"/>
      <x:c r="I137" s="59"/>
      <x:c r="J137" s="24" t="str">
        <x:f>IF(B137="","",SUMIF(Budget!$L$6:$L$105,A137,Budget!$G$6:$G$105))</x:f>
      </x:c>
      <x:c r="K137" s="24" t="str">
        <x:f>IF(B137="","",SUMIF(Budget!$L$6:$L$105,A137,Budget!$J$6:$J$105))</x:f>
      </x:c>
      <x:c r="L137" s="32"/>
      <x:c r="M137" t="str">
        <x:f>IF(B137="","",COUNTIFS(Feedback!$B$6:$B$305,A137,Feedback!$F$6:$F$305,"&gt;=1"))</x:f>
      </x:c>
      <x:c r="N137" s="28" t="str">
        <x:f>IF(OR(B137="",M137=0),"",SUMIF(Feedback!$B$6:$B$305,A137,Feedback!$F$6:$F$305)/M137)</x:f>
      </x:c>
    </x:row>
    <x:row r="138">
      <x:c r="A138" t="str">
        <x:v>T0133</x:v>
      </x:c>
      <x:c r="B138" s="30"/>
      <x:c r="C138" t="str">
        <x:f>IF(B138="","",TEXT(B138,"yyyy-mm"))</x:f>
      </x:c>
      <x:c r="D138" s="59"/>
      <x:c r="E138" s="59"/>
      <x:c r="F138" s="59"/>
      <x:c r="G138" s="59"/>
      <x:c r="H138" s="59"/>
      <x:c r="I138" s="59"/>
      <x:c r="J138" s="24" t="str">
        <x:f>IF(B138="","",SUMIF(Budget!$L$6:$L$105,A138,Budget!$G$6:$G$105))</x:f>
      </x:c>
      <x:c r="K138" s="24" t="str">
        <x:f>IF(B138="","",SUMIF(Budget!$L$6:$L$105,A138,Budget!$J$6:$J$105))</x:f>
      </x:c>
      <x:c r="L138" s="32"/>
      <x:c r="M138" t="str">
        <x:f>IF(B138="","",COUNTIFS(Feedback!$B$6:$B$305,A138,Feedback!$F$6:$F$305,"&gt;=1"))</x:f>
      </x:c>
      <x:c r="N138" s="28" t="str">
        <x:f>IF(OR(B138="",M138=0),"",SUMIF(Feedback!$B$6:$B$305,A138,Feedback!$F$6:$F$305)/M138)</x:f>
      </x:c>
    </x:row>
    <x:row r="139">
      <x:c r="A139" t="str">
        <x:v>T0134</x:v>
      </x:c>
      <x:c r="B139" s="30"/>
      <x:c r="C139" t="str">
        <x:f>IF(B139="","",TEXT(B139,"yyyy-mm"))</x:f>
      </x:c>
      <x:c r="D139" s="59"/>
      <x:c r="E139" s="59"/>
      <x:c r="F139" s="59"/>
      <x:c r="G139" s="59"/>
      <x:c r="H139" s="59"/>
      <x:c r="I139" s="59"/>
      <x:c r="J139" s="24" t="str">
        <x:f>IF(B139="","",SUMIF(Budget!$L$6:$L$105,A139,Budget!$G$6:$G$105))</x:f>
      </x:c>
      <x:c r="K139" s="24" t="str">
        <x:f>IF(B139="","",SUMIF(Budget!$L$6:$L$105,A139,Budget!$J$6:$J$105))</x:f>
      </x:c>
      <x:c r="L139" s="32"/>
      <x:c r="M139" t="str">
        <x:f>IF(B139="","",COUNTIFS(Feedback!$B$6:$B$305,A139,Feedback!$F$6:$F$305,"&gt;=1"))</x:f>
      </x:c>
      <x:c r="N139" s="28" t="str">
        <x:f>IF(OR(B139="",M139=0),"",SUMIF(Feedback!$B$6:$B$305,A139,Feedback!$F$6:$F$305)/M139)</x:f>
      </x:c>
    </x:row>
    <x:row r="140">
      <x:c r="A140" t="str">
        <x:v>T0135</x:v>
      </x:c>
      <x:c r="B140" s="30"/>
      <x:c r="C140" t="str">
        <x:f>IF(B140="","",TEXT(B140,"yyyy-mm"))</x:f>
      </x:c>
      <x:c r="D140" s="59"/>
      <x:c r="E140" s="59"/>
      <x:c r="F140" s="59"/>
      <x:c r="G140" s="59"/>
      <x:c r="H140" s="59"/>
      <x:c r="I140" s="59"/>
      <x:c r="J140" s="24" t="str">
        <x:f>IF(B140="","",SUMIF(Budget!$L$6:$L$105,A140,Budget!$G$6:$G$105))</x:f>
      </x:c>
      <x:c r="K140" s="24" t="str">
        <x:f>IF(B140="","",SUMIF(Budget!$L$6:$L$105,A140,Budget!$J$6:$J$105))</x:f>
      </x:c>
      <x:c r="L140" s="32"/>
      <x:c r="M140" t="str">
        <x:f>IF(B140="","",COUNTIFS(Feedback!$B$6:$B$305,A140,Feedback!$F$6:$F$305,"&gt;=1"))</x:f>
      </x:c>
      <x:c r="N140" s="28" t="str">
        <x:f>IF(OR(B140="",M140=0),"",SUMIF(Feedback!$B$6:$B$305,A140,Feedback!$F$6:$F$305)/M140)</x:f>
      </x:c>
    </x:row>
    <x:row r="141">
      <x:c r="A141" t="str">
        <x:v>T0136</x:v>
      </x:c>
      <x:c r="B141" s="30"/>
      <x:c r="C141" t="str">
        <x:f>IF(B141="","",TEXT(B141,"yyyy-mm"))</x:f>
      </x:c>
      <x:c r="D141" s="59"/>
      <x:c r="E141" s="59"/>
      <x:c r="F141" s="59"/>
      <x:c r="G141" s="59"/>
      <x:c r="H141" s="59"/>
      <x:c r="I141" s="59"/>
      <x:c r="J141" s="24" t="str">
        <x:f>IF(B141="","",SUMIF(Budget!$L$6:$L$105,A141,Budget!$G$6:$G$105))</x:f>
      </x:c>
      <x:c r="K141" s="24" t="str">
        <x:f>IF(B141="","",SUMIF(Budget!$L$6:$L$105,A141,Budget!$J$6:$J$105))</x:f>
      </x:c>
      <x:c r="L141" s="32"/>
      <x:c r="M141" t="str">
        <x:f>IF(B141="","",COUNTIFS(Feedback!$B$6:$B$305,A141,Feedback!$F$6:$F$305,"&gt;=1"))</x:f>
      </x:c>
      <x:c r="N141" s="28" t="str">
        <x:f>IF(OR(B141="",M141=0),"",SUMIF(Feedback!$B$6:$B$305,A141,Feedback!$F$6:$F$305)/M141)</x:f>
      </x:c>
    </x:row>
    <x:row r="142">
      <x:c r="A142" t="str">
        <x:v>T0137</x:v>
      </x:c>
      <x:c r="B142" s="30"/>
      <x:c r="C142" t="str">
        <x:f>IF(B142="","",TEXT(B142,"yyyy-mm"))</x:f>
      </x:c>
      <x:c r="D142" s="59"/>
      <x:c r="E142" s="59"/>
      <x:c r="F142" s="59"/>
      <x:c r="G142" s="59"/>
      <x:c r="H142" s="59"/>
      <x:c r="I142" s="59"/>
      <x:c r="J142" s="24" t="str">
        <x:f>IF(B142="","",SUMIF(Budget!$L$6:$L$105,A142,Budget!$G$6:$G$105))</x:f>
      </x:c>
      <x:c r="K142" s="24" t="str">
        <x:f>IF(B142="","",SUMIF(Budget!$L$6:$L$105,A142,Budget!$J$6:$J$105))</x:f>
      </x:c>
      <x:c r="L142" s="32"/>
      <x:c r="M142" t="str">
        <x:f>IF(B142="","",COUNTIFS(Feedback!$B$6:$B$305,A142,Feedback!$F$6:$F$305,"&gt;=1"))</x:f>
      </x:c>
      <x:c r="N142" s="28" t="str">
        <x:f>IF(OR(B142="",M142=0),"",SUMIF(Feedback!$B$6:$B$305,A142,Feedback!$F$6:$F$305)/M142)</x:f>
      </x:c>
    </x:row>
    <x:row r="143">
      <x:c r="A143" t="str">
        <x:v>T0138</x:v>
      </x:c>
      <x:c r="B143" s="30"/>
      <x:c r="C143" t="str">
        <x:f>IF(B143="","",TEXT(B143,"yyyy-mm"))</x:f>
      </x:c>
      <x:c r="D143" s="59"/>
      <x:c r="E143" s="59"/>
      <x:c r="F143" s="59"/>
      <x:c r="G143" s="59"/>
      <x:c r="H143" s="59"/>
      <x:c r="I143" s="59"/>
      <x:c r="J143" s="24" t="str">
        <x:f>IF(B143="","",SUMIF(Budget!$L$6:$L$105,A143,Budget!$G$6:$G$105))</x:f>
      </x:c>
      <x:c r="K143" s="24" t="str">
        <x:f>IF(B143="","",SUMIF(Budget!$L$6:$L$105,A143,Budget!$J$6:$J$105))</x:f>
      </x:c>
      <x:c r="L143" s="32"/>
      <x:c r="M143" t="str">
        <x:f>IF(B143="","",COUNTIFS(Feedback!$B$6:$B$305,A143,Feedback!$F$6:$F$305,"&gt;=1"))</x:f>
      </x:c>
      <x:c r="N143" s="28" t="str">
        <x:f>IF(OR(B143="",M143=0),"",SUMIF(Feedback!$B$6:$B$305,A143,Feedback!$F$6:$F$305)/M143)</x:f>
      </x:c>
    </x:row>
    <x:row r="144">
      <x:c r="A144" t="str">
        <x:v>T0139</x:v>
      </x:c>
      <x:c r="B144" s="30"/>
      <x:c r="C144" t="str">
        <x:f>IF(B144="","",TEXT(B144,"yyyy-mm"))</x:f>
      </x:c>
      <x:c r="D144" s="59"/>
      <x:c r="E144" s="59"/>
      <x:c r="F144" s="59"/>
      <x:c r="G144" s="59"/>
      <x:c r="H144" s="59"/>
      <x:c r="I144" s="59"/>
      <x:c r="J144" s="24" t="str">
        <x:f>IF(B144="","",SUMIF(Budget!$L$6:$L$105,A144,Budget!$G$6:$G$105))</x:f>
      </x:c>
      <x:c r="K144" s="24" t="str">
        <x:f>IF(B144="","",SUMIF(Budget!$L$6:$L$105,A144,Budget!$J$6:$J$105))</x:f>
      </x:c>
      <x:c r="L144" s="32"/>
      <x:c r="M144" t="str">
        <x:f>IF(B144="","",COUNTIFS(Feedback!$B$6:$B$305,A144,Feedback!$F$6:$F$305,"&gt;=1"))</x:f>
      </x:c>
      <x:c r="N144" s="28" t="str">
        <x:f>IF(OR(B144="",M144=0),"",SUMIF(Feedback!$B$6:$B$305,A144,Feedback!$F$6:$F$305)/M144)</x:f>
      </x:c>
    </x:row>
    <x:row r="145">
      <x:c r="A145" t="str">
        <x:v>T0140</x:v>
      </x:c>
      <x:c r="B145" s="30"/>
      <x:c r="C145" t="str">
        <x:f>IF(B145="","",TEXT(B145,"yyyy-mm"))</x:f>
      </x:c>
      <x:c r="D145" s="59"/>
      <x:c r="E145" s="59"/>
      <x:c r="F145" s="59"/>
      <x:c r="G145" s="59"/>
      <x:c r="H145" s="59"/>
      <x:c r="I145" s="59"/>
      <x:c r="J145" s="24" t="str">
        <x:f>IF(B145="","",SUMIF(Budget!$L$6:$L$105,A145,Budget!$G$6:$G$105))</x:f>
      </x:c>
      <x:c r="K145" s="24" t="str">
        <x:f>IF(B145="","",SUMIF(Budget!$L$6:$L$105,A145,Budget!$J$6:$J$105))</x:f>
      </x:c>
      <x:c r="L145" s="32"/>
      <x:c r="M145" t="str">
        <x:f>IF(B145="","",COUNTIFS(Feedback!$B$6:$B$305,A145,Feedback!$F$6:$F$305,"&gt;=1"))</x:f>
      </x:c>
      <x:c r="N145" s="28" t="str">
        <x:f>IF(OR(B145="",M145=0),"",SUMIF(Feedback!$B$6:$B$305,A145,Feedback!$F$6:$F$305)/M145)</x:f>
      </x:c>
    </x:row>
    <x:row r="146">
      <x:c r="A146" t="str">
        <x:v>T0141</x:v>
      </x:c>
      <x:c r="B146" s="30"/>
      <x:c r="C146" t="str">
        <x:f>IF(B146="","",TEXT(B146,"yyyy-mm"))</x:f>
      </x:c>
      <x:c r="D146" s="59"/>
      <x:c r="E146" s="59"/>
      <x:c r="F146" s="59"/>
      <x:c r="G146" s="59"/>
      <x:c r="H146" s="59"/>
      <x:c r="I146" s="59"/>
      <x:c r="J146" s="24" t="str">
        <x:f>IF(B146="","",SUMIF(Budget!$L$6:$L$105,A146,Budget!$G$6:$G$105))</x:f>
      </x:c>
      <x:c r="K146" s="24" t="str">
        <x:f>IF(B146="","",SUMIF(Budget!$L$6:$L$105,A146,Budget!$J$6:$J$105))</x:f>
      </x:c>
      <x:c r="L146" s="32"/>
      <x:c r="M146" t="str">
        <x:f>IF(B146="","",COUNTIFS(Feedback!$B$6:$B$305,A146,Feedback!$F$6:$F$305,"&gt;=1"))</x:f>
      </x:c>
      <x:c r="N146" s="28" t="str">
        <x:f>IF(OR(B146="",M146=0),"",SUMIF(Feedback!$B$6:$B$305,A146,Feedback!$F$6:$F$305)/M146)</x:f>
      </x:c>
    </x:row>
    <x:row r="147">
      <x:c r="A147" t="str">
        <x:v>T0142</x:v>
      </x:c>
      <x:c r="B147" s="30"/>
      <x:c r="C147" t="str">
        <x:f>IF(B147="","",TEXT(B147,"yyyy-mm"))</x:f>
      </x:c>
      <x:c r="D147" s="59"/>
      <x:c r="E147" s="59"/>
      <x:c r="F147" s="59"/>
      <x:c r="G147" s="59"/>
      <x:c r="H147" s="59"/>
      <x:c r="I147" s="59"/>
      <x:c r="J147" s="24" t="str">
        <x:f>IF(B147="","",SUMIF(Budget!$L$6:$L$105,A147,Budget!$G$6:$G$105))</x:f>
      </x:c>
      <x:c r="K147" s="24" t="str">
        <x:f>IF(B147="","",SUMIF(Budget!$L$6:$L$105,A147,Budget!$J$6:$J$105))</x:f>
      </x:c>
      <x:c r="L147" s="32"/>
      <x:c r="M147" t="str">
        <x:f>IF(B147="","",COUNTIFS(Feedback!$B$6:$B$305,A147,Feedback!$F$6:$F$305,"&gt;=1"))</x:f>
      </x:c>
      <x:c r="N147" s="28" t="str">
        <x:f>IF(OR(B147="",M147=0),"",SUMIF(Feedback!$B$6:$B$305,A147,Feedback!$F$6:$F$305)/M147)</x:f>
      </x:c>
    </x:row>
    <x:row r="148">
      <x:c r="A148" t="str">
        <x:v>T0143</x:v>
      </x:c>
      <x:c r="B148" s="30"/>
      <x:c r="C148" t="str">
        <x:f>IF(B148="","",TEXT(B148,"yyyy-mm"))</x:f>
      </x:c>
      <x:c r="D148" s="59"/>
      <x:c r="E148" s="59"/>
      <x:c r="F148" s="59"/>
      <x:c r="G148" s="59"/>
      <x:c r="H148" s="59"/>
      <x:c r="I148" s="59"/>
      <x:c r="J148" s="24" t="str">
        <x:f>IF(B148="","",SUMIF(Budget!$L$6:$L$105,A148,Budget!$G$6:$G$105))</x:f>
      </x:c>
      <x:c r="K148" s="24" t="str">
        <x:f>IF(B148="","",SUMIF(Budget!$L$6:$L$105,A148,Budget!$J$6:$J$105))</x:f>
      </x:c>
      <x:c r="L148" s="32"/>
      <x:c r="M148" t="str">
        <x:f>IF(B148="","",COUNTIFS(Feedback!$B$6:$B$305,A148,Feedback!$F$6:$F$305,"&gt;=1"))</x:f>
      </x:c>
      <x:c r="N148" s="28" t="str">
        <x:f>IF(OR(B148="",M148=0),"",SUMIF(Feedback!$B$6:$B$305,A148,Feedback!$F$6:$F$305)/M148)</x:f>
      </x:c>
    </x:row>
    <x:row r="149">
      <x:c r="A149" t="str">
        <x:v>T0144</x:v>
      </x:c>
      <x:c r="B149" s="30"/>
      <x:c r="C149" t="str">
        <x:f>IF(B149="","",TEXT(B149,"yyyy-mm"))</x:f>
      </x:c>
      <x:c r="D149" s="59"/>
      <x:c r="E149" s="59"/>
      <x:c r="F149" s="59"/>
      <x:c r="G149" s="59"/>
      <x:c r="H149" s="59"/>
      <x:c r="I149" s="59"/>
      <x:c r="J149" s="24" t="str">
        <x:f>IF(B149="","",SUMIF(Budget!$L$6:$L$105,A149,Budget!$G$6:$G$105))</x:f>
      </x:c>
      <x:c r="K149" s="24" t="str">
        <x:f>IF(B149="","",SUMIF(Budget!$L$6:$L$105,A149,Budget!$J$6:$J$105))</x:f>
      </x:c>
      <x:c r="L149" s="32"/>
      <x:c r="M149" t="str">
        <x:f>IF(B149="","",COUNTIFS(Feedback!$B$6:$B$305,A149,Feedback!$F$6:$F$305,"&gt;=1"))</x:f>
      </x:c>
      <x:c r="N149" s="28" t="str">
        <x:f>IF(OR(B149="",M149=0),"",SUMIF(Feedback!$B$6:$B$305,A149,Feedback!$F$6:$F$305)/M149)</x:f>
      </x:c>
    </x:row>
    <x:row r="150">
      <x:c r="A150" t="str">
        <x:v>T0145</x:v>
      </x:c>
      <x:c r="B150" s="30"/>
      <x:c r="C150" t="str">
        <x:f>IF(B150="","",TEXT(B150,"yyyy-mm"))</x:f>
      </x:c>
      <x:c r="D150" s="59"/>
      <x:c r="E150" s="59"/>
      <x:c r="F150" s="59"/>
      <x:c r="G150" s="59"/>
      <x:c r="H150" s="59"/>
      <x:c r="I150" s="59"/>
      <x:c r="J150" s="24" t="str">
        <x:f>IF(B150="","",SUMIF(Budget!$L$6:$L$105,A150,Budget!$G$6:$G$105))</x:f>
      </x:c>
      <x:c r="K150" s="24" t="str">
        <x:f>IF(B150="","",SUMIF(Budget!$L$6:$L$105,A150,Budget!$J$6:$J$105))</x:f>
      </x:c>
      <x:c r="L150" s="32"/>
      <x:c r="M150" t="str">
        <x:f>IF(B150="","",COUNTIFS(Feedback!$B$6:$B$305,A150,Feedback!$F$6:$F$305,"&gt;=1"))</x:f>
      </x:c>
      <x:c r="N150" s="28" t="str">
        <x:f>IF(OR(B150="",M150=0),"",SUMIF(Feedback!$B$6:$B$305,A150,Feedback!$F$6:$F$305)/M150)</x:f>
      </x:c>
    </x:row>
    <x:row r="151">
      <x:c r="A151" t="str">
        <x:v>T0146</x:v>
      </x:c>
      <x:c r="B151" s="30"/>
      <x:c r="C151" t="str">
        <x:f>IF(B151="","",TEXT(B151,"yyyy-mm"))</x:f>
      </x:c>
      <x:c r="D151" s="59"/>
      <x:c r="E151" s="59"/>
      <x:c r="F151" s="59"/>
      <x:c r="G151" s="59"/>
      <x:c r="H151" s="59"/>
      <x:c r="I151" s="59"/>
      <x:c r="J151" s="24" t="str">
        <x:f>IF(B151="","",SUMIF(Budget!$L$6:$L$105,A151,Budget!$G$6:$G$105))</x:f>
      </x:c>
      <x:c r="K151" s="24" t="str">
        <x:f>IF(B151="","",SUMIF(Budget!$L$6:$L$105,A151,Budget!$J$6:$J$105))</x:f>
      </x:c>
      <x:c r="L151" s="32"/>
      <x:c r="M151" t="str">
        <x:f>IF(B151="","",COUNTIFS(Feedback!$B$6:$B$305,A151,Feedback!$F$6:$F$305,"&gt;=1"))</x:f>
      </x:c>
      <x:c r="N151" s="28" t="str">
        <x:f>IF(OR(B151="",M151=0),"",SUMIF(Feedback!$B$6:$B$305,A151,Feedback!$F$6:$F$305)/M151)</x:f>
      </x:c>
    </x:row>
    <x:row r="152">
      <x:c r="A152" t="str">
        <x:v>T0147</x:v>
      </x:c>
      <x:c r="B152" s="30"/>
      <x:c r="C152" t="str">
        <x:f>IF(B152="","",TEXT(B152,"yyyy-mm"))</x:f>
      </x:c>
      <x:c r="D152" s="59"/>
      <x:c r="E152" s="59"/>
      <x:c r="F152" s="59"/>
      <x:c r="G152" s="59"/>
      <x:c r="H152" s="59"/>
      <x:c r="I152" s="59"/>
      <x:c r="J152" s="24" t="str">
        <x:f>IF(B152="","",SUMIF(Budget!$L$6:$L$105,A152,Budget!$G$6:$G$105))</x:f>
      </x:c>
      <x:c r="K152" s="24" t="str">
        <x:f>IF(B152="","",SUMIF(Budget!$L$6:$L$105,A152,Budget!$J$6:$J$105))</x:f>
      </x:c>
      <x:c r="L152" s="32"/>
      <x:c r="M152" t="str">
        <x:f>IF(B152="","",COUNTIFS(Feedback!$B$6:$B$305,A152,Feedback!$F$6:$F$305,"&gt;=1"))</x:f>
      </x:c>
      <x:c r="N152" s="28" t="str">
        <x:f>IF(OR(B152="",M152=0),"",SUMIF(Feedback!$B$6:$B$305,A152,Feedback!$F$6:$F$305)/M152)</x:f>
      </x:c>
    </x:row>
    <x:row r="153">
      <x:c r="A153" t="str">
        <x:v>T0148</x:v>
      </x:c>
      <x:c r="B153" s="30"/>
      <x:c r="C153" t="str">
        <x:f>IF(B153="","",TEXT(B153,"yyyy-mm"))</x:f>
      </x:c>
      <x:c r="D153" s="59"/>
      <x:c r="E153" s="59"/>
      <x:c r="F153" s="59"/>
      <x:c r="G153" s="59"/>
      <x:c r="H153" s="59"/>
      <x:c r="I153" s="59"/>
      <x:c r="J153" s="24" t="str">
        <x:f>IF(B153="","",SUMIF(Budget!$L$6:$L$105,A153,Budget!$G$6:$G$105))</x:f>
      </x:c>
      <x:c r="K153" s="24" t="str">
        <x:f>IF(B153="","",SUMIF(Budget!$L$6:$L$105,A153,Budget!$J$6:$J$105))</x:f>
      </x:c>
      <x:c r="L153" s="32"/>
      <x:c r="M153" t="str">
        <x:f>IF(B153="","",COUNTIFS(Feedback!$B$6:$B$305,A153,Feedback!$F$6:$F$305,"&gt;=1"))</x:f>
      </x:c>
      <x:c r="N153" s="28" t="str">
        <x:f>IF(OR(B153="",M153=0),"",SUMIF(Feedback!$B$6:$B$305,A153,Feedback!$F$6:$F$305)/M153)</x:f>
      </x:c>
    </x:row>
    <x:row r="154">
      <x:c r="A154" t="str">
        <x:v>T0149</x:v>
      </x:c>
      <x:c r="B154" s="30"/>
      <x:c r="C154" t="str">
        <x:f>IF(B154="","",TEXT(B154,"yyyy-mm"))</x:f>
      </x:c>
      <x:c r="D154" s="59"/>
      <x:c r="E154" s="59"/>
      <x:c r="F154" s="59"/>
      <x:c r="G154" s="59"/>
      <x:c r="H154" s="59"/>
      <x:c r="I154" s="59"/>
      <x:c r="J154" s="24" t="str">
        <x:f>IF(B154="","",SUMIF(Budget!$L$6:$L$105,A154,Budget!$G$6:$G$105))</x:f>
      </x:c>
      <x:c r="K154" s="24" t="str">
        <x:f>IF(B154="","",SUMIF(Budget!$L$6:$L$105,A154,Budget!$J$6:$J$105))</x:f>
      </x:c>
      <x:c r="L154" s="32"/>
      <x:c r="M154" t="str">
        <x:f>IF(B154="","",COUNTIFS(Feedback!$B$6:$B$305,A154,Feedback!$F$6:$F$305,"&gt;=1"))</x:f>
      </x:c>
      <x:c r="N154" s="28" t="str">
        <x:f>IF(OR(B154="",M154=0),"",SUMIF(Feedback!$B$6:$B$305,A154,Feedback!$F$6:$F$305)/M154)</x:f>
      </x:c>
    </x:row>
    <x:row r="155">
      <x:c r="A155" t="str">
        <x:v>T0150</x:v>
      </x:c>
      <x:c r="B155" s="30"/>
      <x:c r="C155" t="str">
        <x:f>IF(B155="","",TEXT(B155,"yyyy-mm"))</x:f>
      </x:c>
      <x:c r="D155" s="59"/>
      <x:c r="E155" s="59"/>
      <x:c r="F155" s="59"/>
      <x:c r="G155" s="59"/>
      <x:c r="H155" s="59"/>
      <x:c r="I155" s="59"/>
      <x:c r="J155" s="24" t="str">
        <x:f>IF(B155="","",SUMIF(Budget!$L$6:$L$105,A155,Budget!$G$6:$G$105))</x:f>
      </x:c>
      <x:c r="K155" s="24" t="str">
        <x:f>IF(B155="","",SUMIF(Budget!$L$6:$L$105,A155,Budget!$J$6:$J$105))</x:f>
      </x:c>
      <x:c r="L155" s="32"/>
      <x:c r="M155" t="str">
        <x:f>IF(B155="","",COUNTIFS(Feedback!$B$6:$B$305,A155,Feedback!$F$6:$F$305,"&gt;=1"))</x:f>
      </x:c>
      <x:c r="N155" s="28" t="str">
        <x:f>IF(OR(B155="",M155=0),"",SUMIF(Feedback!$B$6:$B$305,A155,Feedback!$F$6:$F$305)/M155)</x:f>
      </x:c>
    </x:row>
  </x:sheetData>
  <x:mergeCells>
    <x:mergeCell ref="A1:N2"/>
    <x:mergeCell ref="A3:N3"/>
  </x:mergeCells>
  <x:dataValidations count="4">
    <x:dataValidation type="list" sqref="D6:D155">
      <x:formula1>"Hausweit,Station 01,Station 02,Station 03,Station 04,Station 05,Station 06,Station 07,Station 08,Station 09,Station 10"</x:formula1>
    </x:dataValidation>
    <x:dataValidation type="list" sqref="H6:H155">
      <x:formula1>"Geplant,Durchgeführt,Abgesagt"</x:formula1>
    </x:dataValidation>
    <x:dataValidation type="list" sqref="G6:G155">
      <x:formula1>"Gruppe,Einzel,Offenes Angebot"</x:formula1>
    </x:dataValidation>
    <x:dataValidation type="list" sqref="E6:E155">
      <x:formula1>INDIRECT("Listen!$A$6:$A$45")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c8f55cd3f0649ee"/>
  </x:tableParts>
</x:worksheet>
</file>

<file path=xl/worksheets/sheet6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20" hidden="0" customWidth="1"/>
    <x:col min="4" max="4" width="17" hidden="0" customWidth="1"/>
    <x:col min="5" max="5" width="33" hidden="0" customWidth="1"/>
    <x:col min="6" max="6" width="23" hidden="0" customWidth="1"/>
    <x:col min="7" max="7" width="45" hidden="0" customWidth="1"/>
    <x:col min="8" max="8" width="20" hidden="0" customWidth="1"/>
  </x:cols>
  <x:sheetData>
    <x:row r="1" ht="23" customHeight="1">
      <x:c r="A1" s="46" t="str">
        <x:v>FEEDBACK | 2027</x:v>
      </x:c>
      <x:c r="B1" s="46"/>
      <x:c r="C1" s="46"/>
      <x:c r="D1" s="46"/>
      <x:c r="E1" s="46"/>
      <x:c r="F1" s="46"/>
      <x:c r="G1" s="46"/>
      <x:c r="H1" s="46"/>
    </x:row>
    <x:row r="2" ht="23" customHeight="1">
      <x:c r="A2" s="46"/>
      <x:c r="B2" s="46"/>
      <x:c r="C2" s="46"/>
      <x:c r="D2" s="46"/>
      <x:c r="E2" s="46"/>
      <x:c r="F2" s="46"/>
      <x:c r="G2" s="46"/>
      <x:c r="H2" s="46"/>
    </x:row>
    <x:row r="3" ht="36" customHeight="1">
      <x:c r="A3" s="75" t="str">
        <x:v>2027 · Bis zu 300 vollständig anonyme Bewertungen erfassen: B = Termin-ID, F = Bewertung 1–5, G = freiwilliger Hinweis.</x:v>
      </x:c>
      <x:c r="B3" s="75"/>
      <x:c r="C3" s="75"/>
      <x:c r="D3" s="75"/>
      <x:c r="E3" s="75"/>
      <x:c r="F3" s="75"/>
      <x:c r="G3" s="75"/>
      <x:c r="H3" s="75"/>
    </x:row>
    <x:row r="5" ht="32" customHeight="1">
      <x:c r="A5" s="54" t="str">
        <x:v>Feedback-ID</x:v>
      </x:c>
      <x:c r="B5" s="54" t="str">
        <x:v>Termin-ID</x:v>
      </x:c>
      <x:c r="C5" s="54" t="str">
        <x:v>Datum</x:v>
      </x:c>
      <x:c r="D5" s="54" t="str">
        <x:v>Monat</x:v>
      </x:c>
      <x:c r="E5" s="54" t="str">
        <x:v>Aktivität</x:v>
      </x:c>
      <x:c r="F5" s="54" t="str">
        <x:v>Bewertung 1–5</x:v>
      </x:c>
      <x:c r="G5" s="54" t="str">
        <x:v>Hinweis ohne Personenangaben</x:v>
      </x:c>
      <x:c r="H5" s="54" t="str">
        <x:v>Bereich</x:v>
      </x:c>
    </x:row>
    <x:row r="6">
      <x:c r="A6" t="str">
        <x:v>F0001</x:v>
      </x:c>
      <x:c r="B6" s="82"/>
      <x:c r="C6" s="26" t="str">
        <x:f>IF(B6="","",IFERROR(VLOOKUP(B6,Termine!$A$6:$E$155,2,FALSE),""))</x:f>
      </x:c>
      <x:c r="D6" t="str">
        <x:f>IF(C6="","",TEXT(C6,"yyyy-mm"))</x:f>
      </x:c>
      <x:c r="E6" t="str">
        <x:f>IF(B6="","",IFERROR(VLOOKUP(B6,Termine!$A$6:$E$155,5,FALSE),""))</x:f>
      </x:c>
      <x:c r="F6" s="82"/>
      <x:c r="G6" s="82"/>
      <x:c r="H6" t="str">
        <x:f>IF(B6="","",IFERROR(VLOOKUP(B6,Termine!$A$6:$E$155,4,FALSE),""))</x:f>
      </x:c>
    </x:row>
    <x:row r="7">
      <x:c r="A7" t="str">
        <x:v>F0002</x:v>
      </x:c>
      <x:c r="B7" s="82"/>
      <x:c r="C7" s="26" t="str">
        <x:f>IF(B7="","",IFERROR(VLOOKUP(B7,Termine!$A$6:$E$155,2,FALSE),""))</x:f>
      </x:c>
      <x:c r="D7" t="str">
        <x:f>IF(C7="","",TEXT(C7,"yyyy-mm"))</x:f>
      </x:c>
      <x:c r="E7" t="str">
        <x:f>IF(B7="","",IFERROR(VLOOKUP(B7,Termine!$A$6:$E$155,5,FALSE),""))</x:f>
      </x:c>
      <x:c r="F7" s="82"/>
      <x:c r="G7" s="82"/>
      <x:c r="H7" t="str">
        <x:f>IF(B7="","",IFERROR(VLOOKUP(B7,Termine!$A$6:$E$155,4,FALSE),""))</x:f>
      </x:c>
    </x:row>
    <x:row r="8">
      <x:c r="A8" t="str">
        <x:v>F0003</x:v>
      </x:c>
      <x:c r="B8" s="82"/>
      <x:c r="C8" s="26" t="str">
        <x:f>IF(B8="","",IFERROR(VLOOKUP(B8,Termine!$A$6:$E$155,2,FALSE),""))</x:f>
      </x:c>
      <x:c r="D8" t="str">
        <x:f>IF(C8="","",TEXT(C8,"yyyy-mm"))</x:f>
      </x:c>
      <x:c r="E8" t="str">
        <x:f>IF(B8="","",IFERROR(VLOOKUP(B8,Termine!$A$6:$E$155,5,FALSE),""))</x:f>
      </x:c>
      <x:c r="F8" s="82"/>
      <x:c r="G8" s="82"/>
      <x:c r="H8" t="str">
        <x:f>IF(B8="","",IFERROR(VLOOKUP(B8,Termine!$A$6:$E$155,4,FALSE),""))</x:f>
      </x:c>
    </x:row>
    <x:row r="9">
      <x:c r="A9" t="str">
        <x:v>F0004</x:v>
      </x:c>
      <x:c r="B9" s="82"/>
      <x:c r="C9" s="26" t="str">
        <x:f>IF(B9="","",IFERROR(VLOOKUP(B9,Termine!$A$6:$E$155,2,FALSE),""))</x:f>
      </x:c>
      <x:c r="D9" t="str">
        <x:f>IF(C9="","",TEXT(C9,"yyyy-mm"))</x:f>
      </x:c>
      <x:c r="E9" t="str">
        <x:f>IF(B9="","",IFERROR(VLOOKUP(B9,Termine!$A$6:$E$155,5,FALSE),""))</x:f>
      </x:c>
      <x:c r="F9" s="82"/>
      <x:c r="G9" s="82"/>
      <x:c r="H9" t="str">
        <x:f>IF(B9="","",IFERROR(VLOOKUP(B9,Termine!$A$6:$E$155,4,FALSE),""))</x:f>
      </x:c>
    </x:row>
    <x:row r="10">
      <x:c r="A10" t="str">
        <x:v>F0005</x:v>
      </x:c>
      <x:c r="B10" s="82"/>
      <x:c r="C10" s="26" t="str">
        <x:f>IF(B10="","",IFERROR(VLOOKUP(B10,Termine!$A$6:$E$155,2,FALSE),""))</x:f>
      </x:c>
      <x:c r="D10" t="str">
        <x:f>IF(C10="","",TEXT(C10,"yyyy-mm"))</x:f>
      </x:c>
      <x:c r="E10" t="str">
        <x:f>IF(B10="","",IFERROR(VLOOKUP(B10,Termine!$A$6:$E$155,5,FALSE),""))</x:f>
      </x:c>
      <x:c r="F10" s="82"/>
      <x:c r="G10" s="82"/>
      <x:c r="H10" t="str">
        <x:f>IF(B10="","",IFERROR(VLOOKUP(B10,Termine!$A$6:$E$155,4,FALSE),""))</x:f>
      </x:c>
    </x:row>
    <x:row r="11">
      <x:c r="A11" t="str">
        <x:v>F0006</x:v>
      </x:c>
      <x:c r="B11" s="82"/>
      <x:c r="C11" s="26" t="str">
        <x:f>IF(B11="","",IFERROR(VLOOKUP(B11,Termine!$A$6:$E$155,2,FALSE),""))</x:f>
      </x:c>
      <x:c r="D11" t="str">
        <x:f>IF(C11="","",TEXT(C11,"yyyy-mm"))</x:f>
      </x:c>
      <x:c r="E11" t="str">
        <x:f>IF(B11="","",IFERROR(VLOOKUP(B11,Termine!$A$6:$E$155,5,FALSE),""))</x:f>
      </x:c>
      <x:c r="F11" s="82"/>
      <x:c r="G11" s="82"/>
      <x:c r="H11" t="str">
        <x:f>IF(B11="","",IFERROR(VLOOKUP(B11,Termine!$A$6:$E$155,4,FALSE),""))</x:f>
      </x:c>
    </x:row>
    <x:row r="12">
      <x:c r="A12" t="str">
        <x:v>F0007</x:v>
      </x:c>
      <x:c r="B12" s="82"/>
      <x:c r="C12" s="26" t="str">
        <x:f>IF(B12="","",IFERROR(VLOOKUP(B12,Termine!$A$6:$E$155,2,FALSE),""))</x:f>
      </x:c>
      <x:c r="D12" t="str">
        <x:f>IF(C12="","",TEXT(C12,"yyyy-mm"))</x:f>
      </x:c>
      <x:c r="E12" t="str">
        <x:f>IF(B12="","",IFERROR(VLOOKUP(B12,Termine!$A$6:$E$155,5,FALSE),""))</x:f>
      </x:c>
      <x:c r="F12" s="82"/>
      <x:c r="G12" s="82"/>
      <x:c r="H12" t="str">
        <x:f>IF(B12="","",IFERROR(VLOOKUP(B12,Termine!$A$6:$E$155,4,FALSE),""))</x:f>
      </x:c>
    </x:row>
    <x:row r="13">
      <x:c r="A13" t="str">
        <x:v>F0008</x:v>
      </x:c>
      <x:c r="B13" s="82"/>
      <x:c r="C13" s="26" t="str">
        <x:f>IF(B13="","",IFERROR(VLOOKUP(B13,Termine!$A$6:$E$155,2,FALSE),""))</x:f>
      </x:c>
      <x:c r="D13" t="str">
        <x:f>IF(C13="","",TEXT(C13,"yyyy-mm"))</x:f>
      </x:c>
      <x:c r="E13" t="str">
        <x:f>IF(B13="","",IFERROR(VLOOKUP(B13,Termine!$A$6:$E$155,5,FALSE),""))</x:f>
      </x:c>
      <x:c r="F13" s="82"/>
      <x:c r="G13" s="82"/>
      <x:c r="H13" t="str">
        <x:f>IF(B13="","",IFERROR(VLOOKUP(B13,Termine!$A$6:$E$155,4,FALSE),""))</x:f>
      </x:c>
    </x:row>
    <x:row r="14">
      <x:c r="A14" t="str">
        <x:v>F0009</x:v>
      </x:c>
      <x:c r="B14" s="82"/>
      <x:c r="C14" s="26" t="str">
        <x:f>IF(B14="","",IFERROR(VLOOKUP(B14,Termine!$A$6:$E$155,2,FALSE),""))</x:f>
      </x:c>
      <x:c r="D14" t="str">
        <x:f>IF(C14="","",TEXT(C14,"yyyy-mm"))</x:f>
      </x:c>
      <x:c r="E14" t="str">
        <x:f>IF(B14="","",IFERROR(VLOOKUP(B14,Termine!$A$6:$E$155,5,FALSE),""))</x:f>
      </x:c>
      <x:c r="F14" s="82"/>
      <x:c r="G14" s="82"/>
      <x:c r="H14" t="str">
        <x:f>IF(B14="","",IFERROR(VLOOKUP(B14,Termine!$A$6:$E$155,4,FALSE),""))</x:f>
      </x:c>
    </x:row>
    <x:row r="15">
      <x:c r="A15" t="str">
        <x:v>F0010</x:v>
      </x:c>
      <x:c r="B15" s="82"/>
      <x:c r="C15" s="26" t="str">
        <x:f>IF(B15="","",IFERROR(VLOOKUP(B15,Termine!$A$6:$E$155,2,FALSE),""))</x:f>
      </x:c>
      <x:c r="D15" t="str">
        <x:f>IF(C15="","",TEXT(C15,"yyyy-mm"))</x:f>
      </x:c>
      <x:c r="E15" t="str">
        <x:f>IF(B15="","",IFERROR(VLOOKUP(B15,Termine!$A$6:$E$155,5,FALSE),""))</x:f>
      </x:c>
      <x:c r="F15" s="82"/>
      <x:c r="G15" s="82"/>
      <x:c r="H15" t="str">
        <x:f>IF(B15="","",IFERROR(VLOOKUP(B15,Termine!$A$6:$E$155,4,FALSE),""))</x:f>
      </x:c>
    </x:row>
    <x:row r="16">
      <x:c r="A16" t="str">
        <x:v>F0011</x:v>
      </x:c>
      <x:c r="B16" s="82"/>
      <x:c r="C16" s="26" t="str">
        <x:f>IF(B16="","",IFERROR(VLOOKUP(B16,Termine!$A$6:$E$155,2,FALSE),""))</x:f>
      </x:c>
      <x:c r="D16" t="str">
        <x:f>IF(C16="","",TEXT(C16,"yyyy-mm"))</x:f>
      </x:c>
      <x:c r="E16" t="str">
        <x:f>IF(B16="","",IFERROR(VLOOKUP(B16,Termine!$A$6:$E$155,5,FALSE),""))</x:f>
      </x:c>
      <x:c r="F16" s="82"/>
      <x:c r="G16" s="82"/>
      <x:c r="H16" t="str">
        <x:f>IF(B16="","",IFERROR(VLOOKUP(B16,Termine!$A$6:$E$155,4,FALSE),""))</x:f>
      </x:c>
    </x:row>
    <x:row r="17">
      <x:c r="A17" t="str">
        <x:v>F0012</x:v>
      </x:c>
      <x:c r="B17" s="82"/>
      <x:c r="C17" s="26" t="str">
        <x:f>IF(B17="","",IFERROR(VLOOKUP(B17,Termine!$A$6:$E$155,2,FALSE),""))</x:f>
      </x:c>
      <x:c r="D17" t="str">
        <x:f>IF(C17="","",TEXT(C17,"yyyy-mm"))</x:f>
      </x:c>
      <x:c r="E17" t="str">
        <x:f>IF(B17="","",IFERROR(VLOOKUP(B17,Termine!$A$6:$E$155,5,FALSE),""))</x:f>
      </x:c>
      <x:c r="F17" s="82"/>
      <x:c r="G17" s="82"/>
      <x:c r="H17" t="str">
        <x:f>IF(B17="","",IFERROR(VLOOKUP(B17,Termine!$A$6:$E$155,4,FALSE),""))</x:f>
      </x:c>
    </x:row>
    <x:row r="18">
      <x:c r="A18" t="str">
        <x:v>F0013</x:v>
      </x:c>
      <x:c r="B18" s="82"/>
      <x:c r="C18" s="26" t="str">
        <x:f>IF(B18="","",IFERROR(VLOOKUP(B18,Termine!$A$6:$E$155,2,FALSE),""))</x:f>
      </x:c>
      <x:c r="D18" t="str">
        <x:f>IF(C18="","",TEXT(C18,"yyyy-mm"))</x:f>
      </x:c>
      <x:c r="E18" t="str">
        <x:f>IF(B18="","",IFERROR(VLOOKUP(B18,Termine!$A$6:$E$155,5,FALSE),""))</x:f>
      </x:c>
      <x:c r="F18" s="82"/>
      <x:c r="G18" s="82"/>
      <x:c r="H18" t="str">
        <x:f>IF(B18="","",IFERROR(VLOOKUP(B18,Termine!$A$6:$E$155,4,FALSE),""))</x:f>
      </x:c>
    </x:row>
    <x:row r="19">
      <x:c r="A19" t="str">
        <x:v>F0014</x:v>
      </x:c>
      <x:c r="B19" s="82"/>
      <x:c r="C19" s="26" t="str">
        <x:f>IF(B19="","",IFERROR(VLOOKUP(B19,Termine!$A$6:$E$155,2,FALSE),""))</x:f>
      </x:c>
      <x:c r="D19" t="str">
        <x:f>IF(C19="","",TEXT(C19,"yyyy-mm"))</x:f>
      </x:c>
      <x:c r="E19" t="str">
        <x:f>IF(B19="","",IFERROR(VLOOKUP(B19,Termine!$A$6:$E$155,5,FALSE),""))</x:f>
      </x:c>
      <x:c r="F19" s="82"/>
      <x:c r="G19" s="82"/>
      <x:c r="H19" t="str">
        <x:f>IF(B19="","",IFERROR(VLOOKUP(B19,Termine!$A$6:$E$155,4,FALSE),""))</x:f>
      </x:c>
    </x:row>
    <x:row r="20">
      <x:c r="A20" t="str">
        <x:v>F0015</x:v>
      </x:c>
      <x:c r="B20" s="82"/>
      <x:c r="C20" s="26" t="str">
        <x:f>IF(B20="","",IFERROR(VLOOKUP(B20,Termine!$A$6:$E$155,2,FALSE),""))</x:f>
      </x:c>
      <x:c r="D20" t="str">
        <x:f>IF(C20="","",TEXT(C20,"yyyy-mm"))</x:f>
      </x:c>
      <x:c r="E20" t="str">
        <x:f>IF(B20="","",IFERROR(VLOOKUP(B20,Termine!$A$6:$E$155,5,FALSE),""))</x:f>
      </x:c>
      <x:c r="F20" s="82"/>
      <x:c r="G20" s="82"/>
      <x:c r="H20" t="str">
        <x:f>IF(B20="","",IFERROR(VLOOKUP(B20,Termine!$A$6:$E$155,4,FALSE),""))</x:f>
      </x:c>
    </x:row>
    <x:row r="21">
      <x:c r="A21" t="str">
        <x:v>F0016</x:v>
      </x:c>
      <x:c r="B21" s="82"/>
      <x:c r="C21" s="26" t="str">
        <x:f>IF(B21="","",IFERROR(VLOOKUP(B21,Termine!$A$6:$E$155,2,FALSE),""))</x:f>
      </x:c>
      <x:c r="D21" t="str">
        <x:f>IF(C21="","",TEXT(C21,"yyyy-mm"))</x:f>
      </x:c>
      <x:c r="E21" t="str">
        <x:f>IF(B21="","",IFERROR(VLOOKUP(B21,Termine!$A$6:$E$155,5,FALSE),""))</x:f>
      </x:c>
      <x:c r="F21" s="82"/>
      <x:c r="G21" s="82"/>
      <x:c r="H21" t="str">
        <x:f>IF(B21="","",IFERROR(VLOOKUP(B21,Termine!$A$6:$E$155,4,FALSE),""))</x:f>
      </x:c>
    </x:row>
    <x:row r="22">
      <x:c r="A22" t="str">
        <x:v>F0017</x:v>
      </x:c>
      <x:c r="B22" s="82"/>
      <x:c r="C22" s="26" t="str">
        <x:f>IF(B22="","",IFERROR(VLOOKUP(B22,Termine!$A$6:$E$155,2,FALSE),""))</x:f>
      </x:c>
      <x:c r="D22" t="str">
        <x:f>IF(C22="","",TEXT(C22,"yyyy-mm"))</x:f>
      </x:c>
      <x:c r="E22" t="str">
        <x:f>IF(B22="","",IFERROR(VLOOKUP(B22,Termine!$A$6:$E$155,5,FALSE),""))</x:f>
      </x:c>
      <x:c r="F22" s="82"/>
      <x:c r="G22" s="82"/>
      <x:c r="H22" t="str">
        <x:f>IF(B22="","",IFERROR(VLOOKUP(B22,Termine!$A$6:$E$155,4,FALSE),""))</x:f>
      </x:c>
    </x:row>
    <x:row r="23">
      <x:c r="A23" t="str">
        <x:v>F0018</x:v>
      </x:c>
      <x:c r="B23" s="82"/>
      <x:c r="C23" s="26" t="str">
        <x:f>IF(B23="","",IFERROR(VLOOKUP(B23,Termine!$A$6:$E$155,2,FALSE),""))</x:f>
      </x:c>
      <x:c r="D23" t="str">
        <x:f>IF(C23="","",TEXT(C23,"yyyy-mm"))</x:f>
      </x:c>
      <x:c r="E23" t="str">
        <x:f>IF(B23="","",IFERROR(VLOOKUP(B23,Termine!$A$6:$E$155,5,FALSE),""))</x:f>
      </x:c>
      <x:c r="F23" s="82"/>
      <x:c r="G23" s="82"/>
      <x:c r="H23" t="str">
        <x:f>IF(B23="","",IFERROR(VLOOKUP(B23,Termine!$A$6:$E$155,4,FALSE),""))</x:f>
      </x:c>
    </x:row>
    <x:row r="24">
      <x:c r="A24" t="str">
        <x:v>F0019</x:v>
      </x:c>
      <x:c r="B24" s="82"/>
      <x:c r="C24" s="26" t="str">
        <x:f>IF(B24="","",IFERROR(VLOOKUP(B24,Termine!$A$6:$E$155,2,FALSE),""))</x:f>
      </x:c>
      <x:c r="D24" t="str">
        <x:f>IF(C24="","",TEXT(C24,"yyyy-mm"))</x:f>
      </x:c>
      <x:c r="E24" t="str">
        <x:f>IF(B24="","",IFERROR(VLOOKUP(B24,Termine!$A$6:$E$155,5,FALSE),""))</x:f>
      </x:c>
      <x:c r="F24" s="82"/>
      <x:c r="G24" s="82"/>
      <x:c r="H24" t="str">
        <x:f>IF(B24="","",IFERROR(VLOOKUP(B24,Termine!$A$6:$E$155,4,FALSE),""))</x:f>
      </x:c>
    </x:row>
    <x:row r="25">
      <x:c r="A25" t="str">
        <x:v>F0020</x:v>
      </x:c>
      <x:c r="B25" s="82"/>
      <x:c r="C25" s="26" t="str">
        <x:f>IF(B25="","",IFERROR(VLOOKUP(B25,Termine!$A$6:$E$155,2,FALSE),""))</x:f>
      </x:c>
      <x:c r="D25" t="str">
        <x:f>IF(C25="","",TEXT(C25,"yyyy-mm"))</x:f>
      </x:c>
      <x:c r="E25" t="str">
        <x:f>IF(B25="","",IFERROR(VLOOKUP(B25,Termine!$A$6:$E$155,5,FALSE),""))</x:f>
      </x:c>
      <x:c r="F25" s="82"/>
      <x:c r="G25" s="82"/>
      <x:c r="H25" t="str">
        <x:f>IF(B25="","",IFERROR(VLOOKUP(B25,Termine!$A$6:$E$155,4,FALSE),""))</x:f>
      </x:c>
    </x:row>
    <x:row r="26">
      <x:c r="A26" t="str">
        <x:v>F0021</x:v>
      </x:c>
      <x:c r="B26" s="82"/>
      <x:c r="C26" s="26" t="str">
        <x:f>IF(B26="","",IFERROR(VLOOKUP(B26,Termine!$A$6:$E$155,2,FALSE),""))</x:f>
      </x:c>
      <x:c r="D26" t="str">
        <x:f>IF(C26="","",TEXT(C26,"yyyy-mm"))</x:f>
      </x:c>
      <x:c r="E26" t="str">
        <x:f>IF(B26="","",IFERROR(VLOOKUP(B26,Termine!$A$6:$E$155,5,FALSE),""))</x:f>
      </x:c>
      <x:c r="F26" s="82"/>
      <x:c r="G26" s="82"/>
      <x:c r="H26" t="str">
        <x:f>IF(B26="","",IFERROR(VLOOKUP(B26,Termine!$A$6:$E$155,4,FALSE),""))</x:f>
      </x:c>
    </x:row>
    <x:row r="27">
      <x:c r="A27" t="str">
        <x:v>F0022</x:v>
      </x:c>
      <x:c r="B27" s="82"/>
      <x:c r="C27" s="26" t="str">
        <x:f>IF(B27="","",IFERROR(VLOOKUP(B27,Termine!$A$6:$E$155,2,FALSE),""))</x:f>
      </x:c>
      <x:c r="D27" t="str">
        <x:f>IF(C27="","",TEXT(C27,"yyyy-mm"))</x:f>
      </x:c>
      <x:c r="E27" t="str">
        <x:f>IF(B27="","",IFERROR(VLOOKUP(B27,Termine!$A$6:$E$155,5,FALSE),""))</x:f>
      </x:c>
      <x:c r="F27" s="82"/>
      <x:c r="G27" s="82"/>
      <x:c r="H27" t="str">
        <x:f>IF(B27="","",IFERROR(VLOOKUP(B27,Termine!$A$6:$E$155,4,FALSE),""))</x:f>
      </x:c>
    </x:row>
    <x:row r="28">
      <x:c r="A28" t="str">
        <x:v>F0023</x:v>
      </x:c>
      <x:c r="B28" s="82"/>
      <x:c r="C28" s="26" t="str">
        <x:f>IF(B28="","",IFERROR(VLOOKUP(B28,Termine!$A$6:$E$155,2,FALSE),""))</x:f>
      </x:c>
      <x:c r="D28" t="str">
        <x:f>IF(C28="","",TEXT(C28,"yyyy-mm"))</x:f>
      </x:c>
      <x:c r="E28" t="str">
        <x:f>IF(B28="","",IFERROR(VLOOKUP(B28,Termine!$A$6:$E$155,5,FALSE),""))</x:f>
      </x:c>
      <x:c r="F28" s="82"/>
      <x:c r="G28" s="82"/>
      <x:c r="H28" t="str">
        <x:f>IF(B28="","",IFERROR(VLOOKUP(B28,Termine!$A$6:$E$155,4,FALSE),""))</x:f>
      </x:c>
    </x:row>
    <x:row r="29">
      <x:c r="A29" t="str">
        <x:v>F0024</x:v>
      </x:c>
      <x:c r="B29" s="82"/>
      <x:c r="C29" s="26" t="str">
        <x:f>IF(B29="","",IFERROR(VLOOKUP(B29,Termine!$A$6:$E$155,2,FALSE),""))</x:f>
      </x:c>
      <x:c r="D29" t="str">
        <x:f>IF(C29="","",TEXT(C29,"yyyy-mm"))</x:f>
      </x:c>
      <x:c r="E29" t="str">
        <x:f>IF(B29="","",IFERROR(VLOOKUP(B29,Termine!$A$6:$E$155,5,FALSE),""))</x:f>
      </x:c>
      <x:c r="F29" s="82"/>
      <x:c r="G29" s="82"/>
      <x:c r="H29" t="str">
        <x:f>IF(B29="","",IFERROR(VLOOKUP(B29,Termine!$A$6:$E$155,4,FALSE),""))</x:f>
      </x:c>
    </x:row>
    <x:row r="30">
      <x:c r="A30" t="str">
        <x:v>F0025</x:v>
      </x:c>
      <x:c r="B30" s="82"/>
      <x:c r="C30" s="26" t="str">
        <x:f>IF(B30="","",IFERROR(VLOOKUP(B30,Termine!$A$6:$E$155,2,FALSE),""))</x:f>
      </x:c>
      <x:c r="D30" t="str">
        <x:f>IF(C30="","",TEXT(C30,"yyyy-mm"))</x:f>
      </x:c>
      <x:c r="E30" t="str">
        <x:f>IF(B30="","",IFERROR(VLOOKUP(B30,Termine!$A$6:$E$155,5,FALSE),""))</x:f>
      </x:c>
      <x:c r="F30" s="82"/>
      <x:c r="G30" s="82"/>
      <x:c r="H30" t="str">
        <x:f>IF(B30="","",IFERROR(VLOOKUP(B30,Termine!$A$6:$E$155,4,FALSE),""))</x:f>
      </x:c>
    </x:row>
    <x:row r="31">
      <x:c r="A31" t="str">
        <x:v>F0026</x:v>
      </x:c>
      <x:c r="B31" s="82"/>
      <x:c r="C31" s="26" t="str">
        <x:f>IF(B31="","",IFERROR(VLOOKUP(B31,Termine!$A$6:$E$155,2,FALSE),""))</x:f>
      </x:c>
      <x:c r="D31" t="str">
        <x:f>IF(C31="","",TEXT(C31,"yyyy-mm"))</x:f>
      </x:c>
      <x:c r="E31" t="str">
        <x:f>IF(B31="","",IFERROR(VLOOKUP(B31,Termine!$A$6:$E$155,5,FALSE),""))</x:f>
      </x:c>
      <x:c r="F31" s="82"/>
      <x:c r="G31" s="82"/>
      <x:c r="H31" t="str">
        <x:f>IF(B31="","",IFERROR(VLOOKUP(B31,Termine!$A$6:$E$155,4,FALSE),""))</x:f>
      </x:c>
    </x:row>
    <x:row r="32">
      <x:c r="A32" t="str">
        <x:v>F0027</x:v>
      </x:c>
      <x:c r="B32" s="82"/>
      <x:c r="C32" s="26" t="str">
        <x:f>IF(B32="","",IFERROR(VLOOKUP(B32,Termine!$A$6:$E$155,2,FALSE),""))</x:f>
      </x:c>
      <x:c r="D32" t="str">
        <x:f>IF(C32="","",TEXT(C32,"yyyy-mm"))</x:f>
      </x:c>
      <x:c r="E32" t="str">
        <x:f>IF(B32="","",IFERROR(VLOOKUP(B32,Termine!$A$6:$E$155,5,FALSE),""))</x:f>
      </x:c>
      <x:c r="F32" s="82"/>
      <x:c r="G32" s="82"/>
      <x:c r="H32" t="str">
        <x:f>IF(B32="","",IFERROR(VLOOKUP(B32,Termine!$A$6:$E$155,4,FALSE),""))</x:f>
      </x:c>
    </x:row>
    <x:row r="33">
      <x:c r="A33" t="str">
        <x:v>F0028</x:v>
      </x:c>
      <x:c r="B33" s="82"/>
      <x:c r="C33" s="26" t="str">
        <x:f>IF(B33="","",IFERROR(VLOOKUP(B33,Termine!$A$6:$E$155,2,FALSE),""))</x:f>
      </x:c>
      <x:c r="D33" t="str">
        <x:f>IF(C33="","",TEXT(C33,"yyyy-mm"))</x:f>
      </x:c>
      <x:c r="E33" t="str">
        <x:f>IF(B33="","",IFERROR(VLOOKUP(B33,Termine!$A$6:$E$155,5,FALSE),""))</x:f>
      </x:c>
      <x:c r="F33" s="82"/>
      <x:c r="G33" s="82"/>
      <x:c r="H33" t="str">
        <x:f>IF(B33="","",IFERROR(VLOOKUP(B33,Termine!$A$6:$E$155,4,FALSE),""))</x:f>
      </x:c>
    </x:row>
    <x:row r="34">
      <x:c r="A34" t="str">
        <x:v>F0029</x:v>
      </x:c>
      <x:c r="B34" s="82"/>
      <x:c r="C34" s="26" t="str">
        <x:f>IF(B34="","",IFERROR(VLOOKUP(B34,Termine!$A$6:$E$155,2,FALSE),""))</x:f>
      </x:c>
      <x:c r="D34" t="str">
        <x:f>IF(C34="","",TEXT(C34,"yyyy-mm"))</x:f>
      </x:c>
      <x:c r="E34" t="str">
        <x:f>IF(B34="","",IFERROR(VLOOKUP(B34,Termine!$A$6:$E$155,5,FALSE),""))</x:f>
      </x:c>
      <x:c r="F34" s="82"/>
      <x:c r="G34" s="82"/>
      <x:c r="H34" t="str">
        <x:f>IF(B34="","",IFERROR(VLOOKUP(B34,Termine!$A$6:$E$155,4,FALSE),""))</x:f>
      </x:c>
    </x:row>
    <x:row r="35">
      <x:c r="A35" t="str">
        <x:v>F0030</x:v>
      </x:c>
      <x:c r="B35" s="82"/>
      <x:c r="C35" s="26" t="str">
        <x:f>IF(B35="","",IFERROR(VLOOKUP(B35,Termine!$A$6:$E$155,2,FALSE),""))</x:f>
      </x:c>
      <x:c r="D35" t="str">
        <x:f>IF(C35="","",TEXT(C35,"yyyy-mm"))</x:f>
      </x:c>
      <x:c r="E35" t="str">
        <x:f>IF(B35="","",IFERROR(VLOOKUP(B35,Termine!$A$6:$E$155,5,FALSE),""))</x:f>
      </x:c>
      <x:c r="F35" s="82"/>
      <x:c r="G35" s="82"/>
      <x:c r="H35" t="str">
        <x:f>IF(B35="","",IFERROR(VLOOKUP(B35,Termine!$A$6:$E$155,4,FALSE),""))</x:f>
      </x:c>
    </x:row>
    <x:row r="36">
      <x:c r="A36" t="str">
        <x:v>F0031</x:v>
      </x:c>
      <x:c r="B36" s="82"/>
      <x:c r="C36" s="26" t="str">
        <x:f>IF(B36="","",IFERROR(VLOOKUP(B36,Termine!$A$6:$E$155,2,FALSE),""))</x:f>
      </x:c>
      <x:c r="D36" t="str">
        <x:f>IF(C36="","",TEXT(C36,"yyyy-mm"))</x:f>
      </x:c>
      <x:c r="E36" t="str">
        <x:f>IF(B36="","",IFERROR(VLOOKUP(B36,Termine!$A$6:$E$155,5,FALSE),""))</x:f>
      </x:c>
      <x:c r="F36" s="82"/>
      <x:c r="G36" s="82"/>
      <x:c r="H36" t="str">
        <x:f>IF(B36="","",IFERROR(VLOOKUP(B36,Termine!$A$6:$E$155,4,FALSE),""))</x:f>
      </x:c>
    </x:row>
    <x:row r="37">
      <x:c r="A37" t="str">
        <x:v>F0032</x:v>
      </x:c>
      <x:c r="B37" s="82"/>
      <x:c r="C37" s="26" t="str">
        <x:f>IF(B37="","",IFERROR(VLOOKUP(B37,Termine!$A$6:$E$155,2,FALSE),""))</x:f>
      </x:c>
      <x:c r="D37" t="str">
        <x:f>IF(C37="","",TEXT(C37,"yyyy-mm"))</x:f>
      </x:c>
      <x:c r="E37" t="str">
        <x:f>IF(B37="","",IFERROR(VLOOKUP(B37,Termine!$A$6:$E$155,5,FALSE),""))</x:f>
      </x:c>
      <x:c r="F37" s="82"/>
      <x:c r="G37" s="82"/>
      <x:c r="H37" t="str">
        <x:f>IF(B37="","",IFERROR(VLOOKUP(B37,Termine!$A$6:$E$155,4,FALSE),""))</x:f>
      </x:c>
    </x:row>
    <x:row r="38">
      <x:c r="A38" t="str">
        <x:v>F0033</x:v>
      </x:c>
      <x:c r="B38" s="82"/>
      <x:c r="C38" s="26" t="str">
        <x:f>IF(B38="","",IFERROR(VLOOKUP(B38,Termine!$A$6:$E$155,2,FALSE),""))</x:f>
      </x:c>
      <x:c r="D38" t="str">
        <x:f>IF(C38="","",TEXT(C38,"yyyy-mm"))</x:f>
      </x:c>
      <x:c r="E38" t="str">
        <x:f>IF(B38="","",IFERROR(VLOOKUP(B38,Termine!$A$6:$E$155,5,FALSE),""))</x:f>
      </x:c>
      <x:c r="F38" s="82"/>
      <x:c r="G38" s="82"/>
      <x:c r="H38" t="str">
        <x:f>IF(B38="","",IFERROR(VLOOKUP(B38,Termine!$A$6:$E$155,4,FALSE),""))</x:f>
      </x:c>
    </x:row>
    <x:row r="39">
      <x:c r="A39" t="str">
        <x:v>F0034</x:v>
      </x:c>
      <x:c r="B39" s="82"/>
      <x:c r="C39" s="26" t="str">
        <x:f>IF(B39="","",IFERROR(VLOOKUP(B39,Termine!$A$6:$E$155,2,FALSE),""))</x:f>
      </x:c>
      <x:c r="D39" t="str">
        <x:f>IF(C39="","",TEXT(C39,"yyyy-mm"))</x:f>
      </x:c>
      <x:c r="E39" t="str">
        <x:f>IF(B39="","",IFERROR(VLOOKUP(B39,Termine!$A$6:$E$155,5,FALSE),""))</x:f>
      </x:c>
      <x:c r="F39" s="82"/>
      <x:c r="G39" s="82"/>
      <x:c r="H39" t="str">
        <x:f>IF(B39="","",IFERROR(VLOOKUP(B39,Termine!$A$6:$E$155,4,FALSE),""))</x:f>
      </x:c>
    </x:row>
    <x:row r="40">
      <x:c r="A40" t="str">
        <x:v>F0035</x:v>
      </x:c>
      <x:c r="B40" s="82"/>
      <x:c r="C40" s="26" t="str">
        <x:f>IF(B40="","",IFERROR(VLOOKUP(B40,Termine!$A$6:$E$155,2,FALSE),""))</x:f>
      </x:c>
      <x:c r="D40" t="str">
        <x:f>IF(C40="","",TEXT(C40,"yyyy-mm"))</x:f>
      </x:c>
      <x:c r="E40" t="str">
        <x:f>IF(B40="","",IFERROR(VLOOKUP(B40,Termine!$A$6:$E$155,5,FALSE),""))</x:f>
      </x:c>
      <x:c r="F40" s="82"/>
      <x:c r="G40" s="82"/>
      <x:c r="H40" t="str">
        <x:f>IF(B40="","",IFERROR(VLOOKUP(B40,Termine!$A$6:$E$155,4,FALSE),""))</x:f>
      </x:c>
    </x:row>
    <x:row r="41">
      <x:c r="A41" t="str">
        <x:v>F0036</x:v>
      </x:c>
      <x:c r="B41" s="82"/>
      <x:c r="C41" s="26" t="str">
        <x:f>IF(B41="","",IFERROR(VLOOKUP(B41,Termine!$A$6:$E$155,2,FALSE),""))</x:f>
      </x:c>
      <x:c r="D41" t="str">
        <x:f>IF(C41="","",TEXT(C41,"yyyy-mm"))</x:f>
      </x:c>
      <x:c r="E41" t="str">
        <x:f>IF(B41="","",IFERROR(VLOOKUP(B41,Termine!$A$6:$E$155,5,FALSE),""))</x:f>
      </x:c>
      <x:c r="F41" s="82"/>
      <x:c r="G41" s="82"/>
      <x:c r="H41" t="str">
        <x:f>IF(B41="","",IFERROR(VLOOKUP(B41,Termine!$A$6:$E$155,4,FALSE),""))</x:f>
      </x:c>
    </x:row>
    <x:row r="42">
      <x:c r="A42" t="str">
        <x:v>F0037</x:v>
      </x:c>
      <x:c r="B42" s="82"/>
      <x:c r="C42" s="26" t="str">
        <x:f>IF(B42="","",IFERROR(VLOOKUP(B42,Termine!$A$6:$E$155,2,FALSE),""))</x:f>
      </x:c>
      <x:c r="D42" t="str">
        <x:f>IF(C42="","",TEXT(C42,"yyyy-mm"))</x:f>
      </x:c>
      <x:c r="E42" t="str">
        <x:f>IF(B42="","",IFERROR(VLOOKUP(B42,Termine!$A$6:$E$155,5,FALSE),""))</x:f>
      </x:c>
      <x:c r="F42" s="82"/>
      <x:c r="G42" s="82"/>
      <x:c r="H42" t="str">
        <x:f>IF(B42="","",IFERROR(VLOOKUP(B42,Termine!$A$6:$E$155,4,FALSE),""))</x:f>
      </x:c>
    </x:row>
    <x:row r="43">
      <x:c r="A43" t="str">
        <x:v>F0038</x:v>
      </x:c>
      <x:c r="B43" s="82"/>
      <x:c r="C43" s="26" t="str">
        <x:f>IF(B43="","",IFERROR(VLOOKUP(B43,Termine!$A$6:$E$155,2,FALSE),""))</x:f>
      </x:c>
      <x:c r="D43" t="str">
        <x:f>IF(C43="","",TEXT(C43,"yyyy-mm"))</x:f>
      </x:c>
      <x:c r="E43" t="str">
        <x:f>IF(B43="","",IFERROR(VLOOKUP(B43,Termine!$A$6:$E$155,5,FALSE),""))</x:f>
      </x:c>
      <x:c r="F43" s="82"/>
      <x:c r="G43" s="82"/>
      <x:c r="H43" t="str">
        <x:f>IF(B43="","",IFERROR(VLOOKUP(B43,Termine!$A$6:$E$155,4,FALSE),""))</x:f>
      </x:c>
    </x:row>
    <x:row r="44">
      <x:c r="A44" t="str">
        <x:v>F0039</x:v>
      </x:c>
      <x:c r="B44" s="82"/>
      <x:c r="C44" s="26" t="str">
        <x:f>IF(B44="","",IFERROR(VLOOKUP(B44,Termine!$A$6:$E$155,2,FALSE),""))</x:f>
      </x:c>
      <x:c r="D44" t="str">
        <x:f>IF(C44="","",TEXT(C44,"yyyy-mm"))</x:f>
      </x:c>
      <x:c r="E44" t="str">
        <x:f>IF(B44="","",IFERROR(VLOOKUP(B44,Termine!$A$6:$E$155,5,FALSE),""))</x:f>
      </x:c>
      <x:c r="F44" s="82"/>
      <x:c r="G44" s="82"/>
      <x:c r="H44" t="str">
        <x:f>IF(B44="","",IFERROR(VLOOKUP(B44,Termine!$A$6:$E$155,4,FALSE),""))</x:f>
      </x:c>
    </x:row>
    <x:row r="45">
      <x:c r="A45" t="str">
        <x:v>F0040</x:v>
      </x:c>
      <x:c r="B45" s="82"/>
      <x:c r="C45" s="26" t="str">
        <x:f>IF(B45="","",IFERROR(VLOOKUP(B45,Termine!$A$6:$E$155,2,FALSE),""))</x:f>
      </x:c>
      <x:c r="D45" t="str">
        <x:f>IF(C45="","",TEXT(C45,"yyyy-mm"))</x:f>
      </x:c>
      <x:c r="E45" t="str">
        <x:f>IF(B45="","",IFERROR(VLOOKUP(B45,Termine!$A$6:$E$155,5,FALSE),""))</x:f>
      </x:c>
      <x:c r="F45" s="82"/>
      <x:c r="G45" s="82"/>
      <x:c r="H45" t="str">
        <x:f>IF(B45="","",IFERROR(VLOOKUP(B45,Termine!$A$6:$E$155,4,FALSE),""))</x:f>
      </x:c>
    </x:row>
    <x:row r="46">
      <x:c r="A46" t="str">
        <x:v>F0041</x:v>
      </x:c>
      <x:c r="B46" s="82"/>
      <x:c r="C46" s="26" t="str">
        <x:f>IF(B46="","",IFERROR(VLOOKUP(B46,Termine!$A$6:$E$155,2,FALSE),""))</x:f>
      </x:c>
      <x:c r="D46" t="str">
        <x:f>IF(C46="","",TEXT(C46,"yyyy-mm"))</x:f>
      </x:c>
      <x:c r="E46" t="str">
        <x:f>IF(B46="","",IFERROR(VLOOKUP(B46,Termine!$A$6:$E$155,5,FALSE),""))</x:f>
      </x:c>
      <x:c r="F46" s="82"/>
      <x:c r="G46" s="82"/>
      <x:c r="H46" t="str">
        <x:f>IF(B46="","",IFERROR(VLOOKUP(B46,Termine!$A$6:$E$155,4,FALSE),""))</x:f>
      </x:c>
    </x:row>
    <x:row r="47">
      <x:c r="A47" t="str">
        <x:v>F0042</x:v>
      </x:c>
      <x:c r="B47" s="82"/>
      <x:c r="C47" s="26" t="str">
        <x:f>IF(B47="","",IFERROR(VLOOKUP(B47,Termine!$A$6:$E$155,2,FALSE),""))</x:f>
      </x:c>
      <x:c r="D47" t="str">
        <x:f>IF(C47="","",TEXT(C47,"yyyy-mm"))</x:f>
      </x:c>
      <x:c r="E47" t="str">
        <x:f>IF(B47="","",IFERROR(VLOOKUP(B47,Termine!$A$6:$E$155,5,FALSE),""))</x:f>
      </x:c>
      <x:c r="F47" s="82"/>
      <x:c r="G47" s="82"/>
      <x:c r="H47" t="str">
        <x:f>IF(B47="","",IFERROR(VLOOKUP(B47,Termine!$A$6:$E$155,4,FALSE),""))</x:f>
      </x:c>
    </x:row>
    <x:row r="48">
      <x:c r="A48" t="str">
        <x:v>F0043</x:v>
      </x:c>
      <x:c r="B48" s="82"/>
      <x:c r="C48" s="26" t="str">
        <x:f>IF(B48="","",IFERROR(VLOOKUP(B48,Termine!$A$6:$E$155,2,FALSE),""))</x:f>
      </x:c>
      <x:c r="D48" t="str">
        <x:f>IF(C48="","",TEXT(C48,"yyyy-mm"))</x:f>
      </x:c>
      <x:c r="E48" t="str">
        <x:f>IF(B48="","",IFERROR(VLOOKUP(B48,Termine!$A$6:$E$155,5,FALSE),""))</x:f>
      </x:c>
      <x:c r="F48" s="82"/>
      <x:c r="G48" s="82"/>
      <x:c r="H48" t="str">
        <x:f>IF(B48="","",IFERROR(VLOOKUP(B48,Termine!$A$6:$E$155,4,FALSE),""))</x:f>
      </x:c>
    </x:row>
    <x:row r="49">
      <x:c r="A49" t="str">
        <x:v>F0044</x:v>
      </x:c>
      <x:c r="B49" s="82"/>
      <x:c r="C49" s="26" t="str">
        <x:f>IF(B49="","",IFERROR(VLOOKUP(B49,Termine!$A$6:$E$155,2,FALSE),""))</x:f>
      </x:c>
      <x:c r="D49" t="str">
        <x:f>IF(C49="","",TEXT(C49,"yyyy-mm"))</x:f>
      </x:c>
      <x:c r="E49" t="str">
        <x:f>IF(B49="","",IFERROR(VLOOKUP(B49,Termine!$A$6:$E$155,5,FALSE),""))</x:f>
      </x:c>
      <x:c r="F49" s="82"/>
      <x:c r="G49" s="82"/>
      <x:c r="H49" t="str">
        <x:f>IF(B49="","",IFERROR(VLOOKUP(B49,Termine!$A$6:$E$155,4,FALSE),""))</x:f>
      </x:c>
    </x:row>
    <x:row r="50">
      <x:c r="A50" t="str">
        <x:v>F0045</x:v>
      </x:c>
      <x:c r="B50" s="82"/>
      <x:c r="C50" s="26" t="str">
        <x:f>IF(B50="","",IFERROR(VLOOKUP(B50,Termine!$A$6:$E$155,2,FALSE),""))</x:f>
      </x:c>
      <x:c r="D50" t="str">
        <x:f>IF(C50="","",TEXT(C50,"yyyy-mm"))</x:f>
      </x:c>
      <x:c r="E50" t="str">
        <x:f>IF(B50="","",IFERROR(VLOOKUP(B50,Termine!$A$6:$E$155,5,FALSE),""))</x:f>
      </x:c>
      <x:c r="F50" s="82"/>
      <x:c r="G50" s="82"/>
      <x:c r="H50" t="str">
        <x:f>IF(B50="","",IFERROR(VLOOKUP(B50,Termine!$A$6:$E$155,4,FALSE),""))</x:f>
      </x:c>
    </x:row>
    <x:row r="51">
      <x:c r="A51" t="str">
        <x:v>F0046</x:v>
      </x:c>
      <x:c r="B51" s="82"/>
      <x:c r="C51" s="26" t="str">
        <x:f>IF(B51="","",IFERROR(VLOOKUP(B51,Termine!$A$6:$E$155,2,FALSE),""))</x:f>
      </x:c>
      <x:c r="D51" t="str">
        <x:f>IF(C51="","",TEXT(C51,"yyyy-mm"))</x:f>
      </x:c>
      <x:c r="E51" t="str">
        <x:f>IF(B51="","",IFERROR(VLOOKUP(B51,Termine!$A$6:$E$155,5,FALSE),""))</x:f>
      </x:c>
      <x:c r="F51" s="82"/>
      <x:c r="G51" s="82"/>
      <x:c r="H51" t="str">
        <x:f>IF(B51="","",IFERROR(VLOOKUP(B51,Termine!$A$6:$E$155,4,FALSE),""))</x:f>
      </x:c>
    </x:row>
    <x:row r="52">
      <x:c r="A52" t="str">
        <x:v>F0047</x:v>
      </x:c>
      <x:c r="B52" s="82"/>
      <x:c r="C52" s="26" t="str">
        <x:f>IF(B52="","",IFERROR(VLOOKUP(B52,Termine!$A$6:$E$155,2,FALSE),""))</x:f>
      </x:c>
      <x:c r="D52" t="str">
        <x:f>IF(C52="","",TEXT(C52,"yyyy-mm"))</x:f>
      </x:c>
      <x:c r="E52" t="str">
        <x:f>IF(B52="","",IFERROR(VLOOKUP(B52,Termine!$A$6:$E$155,5,FALSE),""))</x:f>
      </x:c>
      <x:c r="F52" s="82"/>
      <x:c r="G52" s="82"/>
      <x:c r="H52" t="str">
        <x:f>IF(B52="","",IFERROR(VLOOKUP(B52,Termine!$A$6:$E$155,4,FALSE),""))</x:f>
      </x:c>
    </x:row>
    <x:row r="53">
      <x:c r="A53" t="str">
        <x:v>F0048</x:v>
      </x:c>
      <x:c r="B53" s="82"/>
      <x:c r="C53" s="26" t="str">
        <x:f>IF(B53="","",IFERROR(VLOOKUP(B53,Termine!$A$6:$E$155,2,FALSE),""))</x:f>
      </x:c>
      <x:c r="D53" t="str">
        <x:f>IF(C53="","",TEXT(C53,"yyyy-mm"))</x:f>
      </x:c>
      <x:c r="E53" t="str">
        <x:f>IF(B53="","",IFERROR(VLOOKUP(B53,Termine!$A$6:$E$155,5,FALSE),""))</x:f>
      </x:c>
      <x:c r="F53" s="82"/>
      <x:c r="G53" s="82"/>
      <x:c r="H53" t="str">
        <x:f>IF(B53="","",IFERROR(VLOOKUP(B53,Termine!$A$6:$E$155,4,FALSE),""))</x:f>
      </x:c>
    </x:row>
    <x:row r="54">
      <x:c r="A54" t="str">
        <x:v>F0049</x:v>
      </x:c>
      <x:c r="B54" s="82"/>
      <x:c r="C54" s="26" t="str">
        <x:f>IF(B54="","",IFERROR(VLOOKUP(B54,Termine!$A$6:$E$155,2,FALSE),""))</x:f>
      </x:c>
      <x:c r="D54" t="str">
        <x:f>IF(C54="","",TEXT(C54,"yyyy-mm"))</x:f>
      </x:c>
      <x:c r="E54" t="str">
        <x:f>IF(B54="","",IFERROR(VLOOKUP(B54,Termine!$A$6:$E$155,5,FALSE),""))</x:f>
      </x:c>
      <x:c r="F54" s="82"/>
      <x:c r="G54" s="82"/>
      <x:c r="H54" t="str">
        <x:f>IF(B54="","",IFERROR(VLOOKUP(B54,Termine!$A$6:$E$155,4,FALSE),""))</x:f>
      </x:c>
    </x:row>
    <x:row r="55">
      <x:c r="A55" t="str">
        <x:v>F0050</x:v>
      </x:c>
      <x:c r="B55" s="82"/>
      <x:c r="C55" s="26" t="str">
        <x:f>IF(B55="","",IFERROR(VLOOKUP(B55,Termine!$A$6:$E$155,2,FALSE),""))</x:f>
      </x:c>
      <x:c r="D55" t="str">
        <x:f>IF(C55="","",TEXT(C55,"yyyy-mm"))</x:f>
      </x:c>
      <x:c r="E55" t="str">
        <x:f>IF(B55="","",IFERROR(VLOOKUP(B55,Termine!$A$6:$E$155,5,FALSE),""))</x:f>
      </x:c>
      <x:c r="F55" s="82"/>
      <x:c r="G55" s="82"/>
      <x:c r="H55" t="str">
        <x:f>IF(B55="","",IFERROR(VLOOKUP(B55,Termine!$A$6:$E$155,4,FALSE),""))</x:f>
      </x:c>
    </x:row>
    <x:row r="56">
      <x:c r="A56" t="str">
        <x:v>F0051</x:v>
      </x:c>
      <x:c r="B56" s="82"/>
      <x:c r="C56" s="26" t="str">
        <x:f>IF(B56="","",IFERROR(VLOOKUP(B56,Termine!$A$6:$E$155,2,FALSE),""))</x:f>
      </x:c>
      <x:c r="D56" t="str">
        <x:f>IF(C56="","",TEXT(C56,"yyyy-mm"))</x:f>
      </x:c>
      <x:c r="E56" t="str">
        <x:f>IF(B56="","",IFERROR(VLOOKUP(B56,Termine!$A$6:$E$155,5,FALSE),""))</x:f>
      </x:c>
      <x:c r="F56" s="82"/>
      <x:c r="G56" s="82"/>
      <x:c r="H56" t="str">
        <x:f>IF(B56="","",IFERROR(VLOOKUP(B56,Termine!$A$6:$E$155,4,FALSE),""))</x:f>
      </x:c>
    </x:row>
    <x:row r="57">
      <x:c r="A57" t="str">
        <x:v>F0052</x:v>
      </x:c>
      <x:c r="B57" s="82"/>
      <x:c r="C57" s="26" t="str">
        <x:f>IF(B57="","",IFERROR(VLOOKUP(B57,Termine!$A$6:$E$155,2,FALSE),""))</x:f>
      </x:c>
      <x:c r="D57" t="str">
        <x:f>IF(C57="","",TEXT(C57,"yyyy-mm"))</x:f>
      </x:c>
      <x:c r="E57" t="str">
        <x:f>IF(B57="","",IFERROR(VLOOKUP(B57,Termine!$A$6:$E$155,5,FALSE),""))</x:f>
      </x:c>
      <x:c r="F57" s="82"/>
      <x:c r="G57" s="82"/>
      <x:c r="H57" t="str">
        <x:f>IF(B57="","",IFERROR(VLOOKUP(B57,Termine!$A$6:$E$155,4,FALSE),""))</x:f>
      </x:c>
    </x:row>
    <x:row r="58">
      <x:c r="A58" t="str">
        <x:v>F0053</x:v>
      </x:c>
      <x:c r="B58" s="82"/>
      <x:c r="C58" s="26" t="str">
        <x:f>IF(B58="","",IFERROR(VLOOKUP(B58,Termine!$A$6:$E$155,2,FALSE),""))</x:f>
      </x:c>
      <x:c r="D58" t="str">
        <x:f>IF(C58="","",TEXT(C58,"yyyy-mm"))</x:f>
      </x:c>
      <x:c r="E58" t="str">
        <x:f>IF(B58="","",IFERROR(VLOOKUP(B58,Termine!$A$6:$E$155,5,FALSE),""))</x:f>
      </x:c>
      <x:c r="F58" s="82"/>
      <x:c r="G58" s="82"/>
      <x:c r="H58" t="str">
        <x:f>IF(B58="","",IFERROR(VLOOKUP(B58,Termine!$A$6:$E$155,4,FALSE),""))</x:f>
      </x:c>
    </x:row>
    <x:row r="59">
      <x:c r="A59" t="str">
        <x:v>F0054</x:v>
      </x:c>
      <x:c r="B59" s="82"/>
      <x:c r="C59" s="26" t="str">
        <x:f>IF(B59="","",IFERROR(VLOOKUP(B59,Termine!$A$6:$E$155,2,FALSE),""))</x:f>
      </x:c>
      <x:c r="D59" t="str">
        <x:f>IF(C59="","",TEXT(C59,"yyyy-mm"))</x:f>
      </x:c>
      <x:c r="E59" t="str">
        <x:f>IF(B59="","",IFERROR(VLOOKUP(B59,Termine!$A$6:$E$155,5,FALSE),""))</x:f>
      </x:c>
      <x:c r="F59" s="82"/>
      <x:c r="G59" s="82"/>
      <x:c r="H59" t="str">
        <x:f>IF(B59="","",IFERROR(VLOOKUP(B59,Termine!$A$6:$E$155,4,FALSE),""))</x:f>
      </x:c>
    </x:row>
    <x:row r="60">
      <x:c r="A60" t="str">
        <x:v>F0055</x:v>
      </x:c>
      <x:c r="B60" s="82"/>
      <x:c r="C60" s="26" t="str">
        <x:f>IF(B60="","",IFERROR(VLOOKUP(B60,Termine!$A$6:$E$155,2,FALSE),""))</x:f>
      </x:c>
      <x:c r="D60" t="str">
        <x:f>IF(C60="","",TEXT(C60,"yyyy-mm"))</x:f>
      </x:c>
      <x:c r="E60" t="str">
        <x:f>IF(B60="","",IFERROR(VLOOKUP(B60,Termine!$A$6:$E$155,5,FALSE),""))</x:f>
      </x:c>
      <x:c r="F60" s="82"/>
      <x:c r="G60" s="82"/>
      <x:c r="H60" t="str">
        <x:f>IF(B60="","",IFERROR(VLOOKUP(B60,Termine!$A$6:$E$155,4,FALSE),""))</x:f>
      </x:c>
    </x:row>
    <x:row r="61">
      <x:c r="A61" t="str">
        <x:v>F0056</x:v>
      </x:c>
      <x:c r="B61" s="82"/>
      <x:c r="C61" s="26" t="str">
        <x:f>IF(B61="","",IFERROR(VLOOKUP(B61,Termine!$A$6:$E$155,2,FALSE),""))</x:f>
      </x:c>
      <x:c r="D61" t="str">
        <x:f>IF(C61="","",TEXT(C61,"yyyy-mm"))</x:f>
      </x:c>
      <x:c r="E61" t="str">
        <x:f>IF(B61="","",IFERROR(VLOOKUP(B61,Termine!$A$6:$E$155,5,FALSE),""))</x:f>
      </x:c>
      <x:c r="F61" s="82"/>
      <x:c r="G61" s="82"/>
      <x:c r="H61" t="str">
        <x:f>IF(B61="","",IFERROR(VLOOKUP(B61,Termine!$A$6:$E$155,4,FALSE),""))</x:f>
      </x:c>
    </x:row>
    <x:row r="62">
      <x:c r="A62" t="str">
        <x:v>F0057</x:v>
      </x:c>
      <x:c r="B62" s="82"/>
      <x:c r="C62" s="26" t="str">
        <x:f>IF(B62="","",IFERROR(VLOOKUP(B62,Termine!$A$6:$E$155,2,FALSE),""))</x:f>
      </x:c>
      <x:c r="D62" t="str">
        <x:f>IF(C62="","",TEXT(C62,"yyyy-mm"))</x:f>
      </x:c>
      <x:c r="E62" t="str">
        <x:f>IF(B62="","",IFERROR(VLOOKUP(B62,Termine!$A$6:$E$155,5,FALSE),""))</x:f>
      </x:c>
      <x:c r="F62" s="82"/>
      <x:c r="G62" s="82"/>
      <x:c r="H62" t="str">
        <x:f>IF(B62="","",IFERROR(VLOOKUP(B62,Termine!$A$6:$E$155,4,FALSE),""))</x:f>
      </x:c>
    </x:row>
    <x:row r="63">
      <x:c r="A63" t="str">
        <x:v>F0058</x:v>
      </x:c>
      <x:c r="B63" s="82"/>
      <x:c r="C63" s="26" t="str">
        <x:f>IF(B63="","",IFERROR(VLOOKUP(B63,Termine!$A$6:$E$155,2,FALSE),""))</x:f>
      </x:c>
      <x:c r="D63" t="str">
        <x:f>IF(C63="","",TEXT(C63,"yyyy-mm"))</x:f>
      </x:c>
      <x:c r="E63" t="str">
        <x:f>IF(B63="","",IFERROR(VLOOKUP(B63,Termine!$A$6:$E$155,5,FALSE),""))</x:f>
      </x:c>
      <x:c r="F63" s="82"/>
      <x:c r="G63" s="82"/>
      <x:c r="H63" t="str">
        <x:f>IF(B63="","",IFERROR(VLOOKUP(B63,Termine!$A$6:$E$155,4,FALSE),""))</x:f>
      </x:c>
    </x:row>
    <x:row r="64">
      <x:c r="A64" t="str">
        <x:v>F0059</x:v>
      </x:c>
      <x:c r="B64" s="82"/>
      <x:c r="C64" s="26" t="str">
        <x:f>IF(B64="","",IFERROR(VLOOKUP(B64,Termine!$A$6:$E$155,2,FALSE),""))</x:f>
      </x:c>
      <x:c r="D64" t="str">
        <x:f>IF(C64="","",TEXT(C64,"yyyy-mm"))</x:f>
      </x:c>
      <x:c r="E64" t="str">
        <x:f>IF(B64="","",IFERROR(VLOOKUP(B64,Termine!$A$6:$E$155,5,FALSE),""))</x:f>
      </x:c>
      <x:c r="F64" s="82"/>
      <x:c r="G64" s="82"/>
      <x:c r="H64" t="str">
        <x:f>IF(B64="","",IFERROR(VLOOKUP(B64,Termine!$A$6:$E$155,4,FALSE),""))</x:f>
      </x:c>
    </x:row>
    <x:row r="65">
      <x:c r="A65" t="str">
        <x:v>F0060</x:v>
      </x:c>
      <x:c r="B65" s="82"/>
      <x:c r="C65" s="26" t="str">
        <x:f>IF(B65="","",IFERROR(VLOOKUP(B65,Termine!$A$6:$E$155,2,FALSE),""))</x:f>
      </x:c>
      <x:c r="D65" t="str">
        <x:f>IF(C65="","",TEXT(C65,"yyyy-mm"))</x:f>
      </x:c>
      <x:c r="E65" t="str">
        <x:f>IF(B65="","",IFERROR(VLOOKUP(B65,Termine!$A$6:$E$155,5,FALSE),""))</x:f>
      </x:c>
      <x:c r="F65" s="82"/>
      <x:c r="G65" s="82"/>
      <x:c r="H65" t="str">
        <x:f>IF(B65="","",IFERROR(VLOOKUP(B65,Termine!$A$6:$E$155,4,FALSE),""))</x:f>
      </x:c>
    </x:row>
    <x:row r="66">
      <x:c r="A66" t="str">
        <x:v>F0061</x:v>
      </x:c>
      <x:c r="B66" s="82"/>
      <x:c r="C66" s="26" t="str">
        <x:f>IF(B66="","",IFERROR(VLOOKUP(B66,Termine!$A$6:$E$155,2,FALSE),""))</x:f>
      </x:c>
      <x:c r="D66" t="str">
        <x:f>IF(C66="","",TEXT(C66,"yyyy-mm"))</x:f>
      </x:c>
      <x:c r="E66" t="str">
        <x:f>IF(B66="","",IFERROR(VLOOKUP(B66,Termine!$A$6:$E$155,5,FALSE),""))</x:f>
      </x:c>
      <x:c r="F66" s="82"/>
      <x:c r="G66" s="82"/>
      <x:c r="H66" t="str">
        <x:f>IF(B66="","",IFERROR(VLOOKUP(B66,Termine!$A$6:$E$155,4,FALSE),""))</x:f>
      </x:c>
    </x:row>
    <x:row r="67">
      <x:c r="A67" t="str">
        <x:v>F0062</x:v>
      </x:c>
      <x:c r="B67" s="82"/>
      <x:c r="C67" s="26" t="str">
        <x:f>IF(B67="","",IFERROR(VLOOKUP(B67,Termine!$A$6:$E$155,2,FALSE),""))</x:f>
      </x:c>
      <x:c r="D67" t="str">
        <x:f>IF(C67="","",TEXT(C67,"yyyy-mm"))</x:f>
      </x:c>
      <x:c r="E67" t="str">
        <x:f>IF(B67="","",IFERROR(VLOOKUP(B67,Termine!$A$6:$E$155,5,FALSE),""))</x:f>
      </x:c>
      <x:c r="F67" s="82"/>
      <x:c r="G67" s="82"/>
      <x:c r="H67" t="str">
        <x:f>IF(B67="","",IFERROR(VLOOKUP(B67,Termine!$A$6:$E$155,4,FALSE),""))</x:f>
      </x:c>
    </x:row>
    <x:row r="68">
      <x:c r="A68" t="str">
        <x:v>F0063</x:v>
      </x:c>
      <x:c r="B68" s="82"/>
      <x:c r="C68" s="26" t="str">
        <x:f>IF(B68="","",IFERROR(VLOOKUP(B68,Termine!$A$6:$E$155,2,FALSE),""))</x:f>
      </x:c>
      <x:c r="D68" t="str">
        <x:f>IF(C68="","",TEXT(C68,"yyyy-mm"))</x:f>
      </x:c>
      <x:c r="E68" t="str">
        <x:f>IF(B68="","",IFERROR(VLOOKUP(B68,Termine!$A$6:$E$155,5,FALSE),""))</x:f>
      </x:c>
      <x:c r="F68" s="82"/>
      <x:c r="G68" s="82"/>
      <x:c r="H68" t="str">
        <x:f>IF(B68="","",IFERROR(VLOOKUP(B68,Termine!$A$6:$E$155,4,FALSE),""))</x:f>
      </x:c>
    </x:row>
    <x:row r="69">
      <x:c r="A69" t="str">
        <x:v>F0064</x:v>
      </x:c>
      <x:c r="B69" s="82"/>
      <x:c r="C69" s="26" t="str">
        <x:f>IF(B69="","",IFERROR(VLOOKUP(B69,Termine!$A$6:$E$155,2,FALSE),""))</x:f>
      </x:c>
      <x:c r="D69" t="str">
        <x:f>IF(C69="","",TEXT(C69,"yyyy-mm"))</x:f>
      </x:c>
      <x:c r="E69" t="str">
        <x:f>IF(B69="","",IFERROR(VLOOKUP(B69,Termine!$A$6:$E$155,5,FALSE),""))</x:f>
      </x:c>
      <x:c r="F69" s="82"/>
      <x:c r="G69" s="82"/>
      <x:c r="H69" t="str">
        <x:f>IF(B69="","",IFERROR(VLOOKUP(B69,Termine!$A$6:$E$155,4,FALSE),""))</x:f>
      </x:c>
    </x:row>
    <x:row r="70">
      <x:c r="A70" t="str">
        <x:v>F0065</x:v>
      </x:c>
      <x:c r="B70" s="82"/>
      <x:c r="C70" s="26" t="str">
        <x:f>IF(B70="","",IFERROR(VLOOKUP(B70,Termine!$A$6:$E$155,2,FALSE),""))</x:f>
      </x:c>
      <x:c r="D70" t="str">
        <x:f>IF(C70="","",TEXT(C70,"yyyy-mm"))</x:f>
      </x:c>
      <x:c r="E70" t="str">
        <x:f>IF(B70="","",IFERROR(VLOOKUP(B70,Termine!$A$6:$E$155,5,FALSE),""))</x:f>
      </x:c>
      <x:c r="F70" s="82"/>
      <x:c r="G70" s="82"/>
      <x:c r="H70" t="str">
        <x:f>IF(B70="","",IFERROR(VLOOKUP(B70,Termine!$A$6:$E$155,4,FALSE),""))</x:f>
      </x:c>
    </x:row>
    <x:row r="71">
      <x:c r="A71" t="str">
        <x:v>F0066</x:v>
      </x:c>
      <x:c r="B71" s="82"/>
      <x:c r="C71" s="26" t="str">
        <x:f>IF(B71="","",IFERROR(VLOOKUP(B71,Termine!$A$6:$E$155,2,FALSE),""))</x:f>
      </x:c>
      <x:c r="D71" t="str">
        <x:f>IF(C71="","",TEXT(C71,"yyyy-mm"))</x:f>
      </x:c>
      <x:c r="E71" t="str">
        <x:f>IF(B71="","",IFERROR(VLOOKUP(B71,Termine!$A$6:$E$155,5,FALSE),""))</x:f>
      </x:c>
      <x:c r="F71" s="82"/>
      <x:c r="G71" s="82"/>
      <x:c r="H71" t="str">
        <x:f>IF(B71="","",IFERROR(VLOOKUP(B71,Termine!$A$6:$E$155,4,FALSE),""))</x:f>
      </x:c>
    </x:row>
    <x:row r="72">
      <x:c r="A72" t="str">
        <x:v>F0067</x:v>
      </x:c>
      <x:c r="B72" s="82"/>
      <x:c r="C72" s="26" t="str">
        <x:f>IF(B72="","",IFERROR(VLOOKUP(B72,Termine!$A$6:$E$155,2,FALSE),""))</x:f>
      </x:c>
      <x:c r="D72" t="str">
        <x:f>IF(C72="","",TEXT(C72,"yyyy-mm"))</x:f>
      </x:c>
      <x:c r="E72" t="str">
        <x:f>IF(B72="","",IFERROR(VLOOKUP(B72,Termine!$A$6:$E$155,5,FALSE),""))</x:f>
      </x:c>
      <x:c r="F72" s="82"/>
      <x:c r="G72" s="82"/>
      <x:c r="H72" t="str">
        <x:f>IF(B72="","",IFERROR(VLOOKUP(B72,Termine!$A$6:$E$155,4,FALSE),""))</x:f>
      </x:c>
    </x:row>
    <x:row r="73">
      <x:c r="A73" t="str">
        <x:v>F0068</x:v>
      </x:c>
      <x:c r="B73" s="82"/>
      <x:c r="C73" s="26" t="str">
        <x:f>IF(B73="","",IFERROR(VLOOKUP(B73,Termine!$A$6:$E$155,2,FALSE),""))</x:f>
      </x:c>
      <x:c r="D73" t="str">
        <x:f>IF(C73="","",TEXT(C73,"yyyy-mm"))</x:f>
      </x:c>
      <x:c r="E73" t="str">
        <x:f>IF(B73="","",IFERROR(VLOOKUP(B73,Termine!$A$6:$E$155,5,FALSE),""))</x:f>
      </x:c>
      <x:c r="F73" s="82"/>
      <x:c r="G73" s="82"/>
      <x:c r="H73" t="str">
        <x:f>IF(B73="","",IFERROR(VLOOKUP(B73,Termine!$A$6:$E$155,4,FALSE),""))</x:f>
      </x:c>
    </x:row>
    <x:row r="74">
      <x:c r="A74" t="str">
        <x:v>F0069</x:v>
      </x:c>
      <x:c r="B74" s="82"/>
      <x:c r="C74" s="26" t="str">
        <x:f>IF(B74="","",IFERROR(VLOOKUP(B74,Termine!$A$6:$E$155,2,FALSE),""))</x:f>
      </x:c>
      <x:c r="D74" t="str">
        <x:f>IF(C74="","",TEXT(C74,"yyyy-mm"))</x:f>
      </x:c>
      <x:c r="E74" t="str">
        <x:f>IF(B74="","",IFERROR(VLOOKUP(B74,Termine!$A$6:$E$155,5,FALSE),""))</x:f>
      </x:c>
      <x:c r="F74" s="82"/>
      <x:c r="G74" s="82"/>
      <x:c r="H74" t="str">
        <x:f>IF(B74="","",IFERROR(VLOOKUP(B74,Termine!$A$6:$E$155,4,FALSE),""))</x:f>
      </x:c>
    </x:row>
    <x:row r="75">
      <x:c r="A75" t="str">
        <x:v>F0070</x:v>
      </x:c>
      <x:c r="B75" s="82"/>
      <x:c r="C75" s="26" t="str">
        <x:f>IF(B75="","",IFERROR(VLOOKUP(B75,Termine!$A$6:$E$155,2,FALSE),""))</x:f>
      </x:c>
      <x:c r="D75" t="str">
        <x:f>IF(C75="","",TEXT(C75,"yyyy-mm"))</x:f>
      </x:c>
      <x:c r="E75" t="str">
        <x:f>IF(B75="","",IFERROR(VLOOKUP(B75,Termine!$A$6:$E$155,5,FALSE),""))</x:f>
      </x:c>
      <x:c r="F75" s="82"/>
      <x:c r="G75" s="82"/>
      <x:c r="H75" t="str">
        <x:f>IF(B75="","",IFERROR(VLOOKUP(B75,Termine!$A$6:$E$155,4,FALSE),""))</x:f>
      </x:c>
    </x:row>
    <x:row r="76">
      <x:c r="A76" t="str">
        <x:v>F0071</x:v>
      </x:c>
      <x:c r="B76" s="82"/>
      <x:c r="C76" s="26" t="str">
        <x:f>IF(B76="","",IFERROR(VLOOKUP(B76,Termine!$A$6:$E$155,2,FALSE),""))</x:f>
      </x:c>
      <x:c r="D76" t="str">
        <x:f>IF(C76="","",TEXT(C76,"yyyy-mm"))</x:f>
      </x:c>
      <x:c r="E76" t="str">
        <x:f>IF(B76="","",IFERROR(VLOOKUP(B76,Termine!$A$6:$E$155,5,FALSE),""))</x:f>
      </x:c>
      <x:c r="F76" s="82"/>
      <x:c r="G76" s="82"/>
      <x:c r="H76" t="str">
        <x:f>IF(B76="","",IFERROR(VLOOKUP(B76,Termine!$A$6:$E$155,4,FALSE),""))</x:f>
      </x:c>
    </x:row>
    <x:row r="77">
      <x:c r="A77" t="str">
        <x:v>F0072</x:v>
      </x:c>
      <x:c r="B77" s="82"/>
      <x:c r="C77" s="26" t="str">
        <x:f>IF(B77="","",IFERROR(VLOOKUP(B77,Termine!$A$6:$E$155,2,FALSE),""))</x:f>
      </x:c>
      <x:c r="D77" t="str">
        <x:f>IF(C77="","",TEXT(C77,"yyyy-mm"))</x:f>
      </x:c>
      <x:c r="E77" t="str">
        <x:f>IF(B77="","",IFERROR(VLOOKUP(B77,Termine!$A$6:$E$155,5,FALSE),""))</x:f>
      </x:c>
      <x:c r="F77" s="82"/>
      <x:c r="G77" s="82"/>
      <x:c r="H77" t="str">
        <x:f>IF(B77="","",IFERROR(VLOOKUP(B77,Termine!$A$6:$E$155,4,FALSE),""))</x:f>
      </x:c>
    </x:row>
    <x:row r="78">
      <x:c r="A78" t="str">
        <x:v>F0073</x:v>
      </x:c>
      <x:c r="B78" s="82"/>
      <x:c r="C78" s="26" t="str">
        <x:f>IF(B78="","",IFERROR(VLOOKUP(B78,Termine!$A$6:$E$155,2,FALSE),""))</x:f>
      </x:c>
      <x:c r="D78" t="str">
        <x:f>IF(C78="","",TEXT(C78,"yyyy-mm"))</x:f>
      </x:c>
      <x:c r="E78" t="str">
        <x:f>IF(B78="","",IFERROR(VLOOKUP(B78,Termine!$A$6:$E$155,5,FALSE),""))</x:f>
      </x:c>
      <x:c r="F78" s="82"/>
      <x:c r="G78" s="82"/>
      <x:c r="H78" t="str">
        <x:f>IF(B78="","",IFERROR(VLOOKUP(B78,Termine!$A$6:$E$155,4,FALSE),""))</x:f>
      </x:c>
    </x:row>
    <x:row r="79">
      <x:c r="A79" t="str">
        <x:v>F0074</x:v>
      </x:c>
      <x:c r="B79" s="82"/>
      <x:c r="C79" s="26" t="str">
        <x:f>IF(B79="","",IFERROR(VLOOKUP(B79,Termine!$A$6:$E$155,2,FALSE),""))</x:f>
      </x:c>
      <x:c r="D79" t="str">
        <x:f>IF(C79="","",TEXT(C79,"yyyy-mm"))</x:f>
      </x:c>
      <x:c r="E79" t="str">
        <x:f>IF(B79="","",IFERROR(VLOOKUP(B79,Termine!$A$6:$E$155,5,FALSE),""))</x:f>
      </x:c>
      <x:c r="F79" s="82"/>
      <x:c r="G79" s="82"/>
      <x:c r="H79" t="str">
        <x:f>IF(B79="","",IFERROR(VLOOKUP(B79,Termine!$A$6:$E$155,4,FALSE),""))</x:f>
      </x:c>
    </x:row>
    <x:row r="80">
      <x:c r="A80" t="str">
        <x:v>F0075</x:v>
      </x:c>
      <x:c r="B80" s="82"/>
      <x:c r="C80" s="26" t="str">
        <x:f>IF(B80="","",IFERROR(VLOOKUP(B80,Termine!$A$6:$E$155,2,FALSE),""))</x:f>
      </x:c>
      <x:c r="D80" t="str">
        <x:f>IF(C80="","",TEXT(C80,"yyyy-mm"))</x:f>
      </x:c>
      <x:c r="E80" t="str">
        <x:f>IF(B80="","",IFERROR(VLOOKUP(B80,Termine!$A$6:$E$155,5,FALSE),""))</x:f>
      </x:c>
      <x:c r="F80" s="82"/>
      <x:c r="G80" s="82"/>
      <x:c r="H80" t="str">
        <x:f>IF(B80="","",IFERROR(VLOOKUP(B80,Termine!$A$6:$E$155,4,FALSE),""))</x:f>
      </x:c>
    </x:row>
    <x:row r="81">
      <x:c r="A81" t="str">
        <x:v>F0076</x:v>
      </x:c>
      <x:c r="B81" s="82"/>
      <x:c r="C81" s="26" t="str">
        <x:f>IF(B81="","",IFERROR(VLOOKUP(B81,Termine!$A$6:$E$155,2,FALSE),""))</x:f>
      </x:c>
      <x:c r="D81" t="str">
        <x:f>IF(C81="","",TEXT(C81,"yyyy-mm"))</x:f>
      </x:c>
      <x:c r="E81" t="str">
        <x:f>IF(B81="","",IFERROR(VLOOKUP(B81,Termine!$A$6:$E$155,5,FALSE),""))</x:f>
      </x:c>
      <x:c r="F81" s="82"/>
      <x:c r="G81" s="82"/>
      <x:c r="H81" t="str">
        <x:f>IF(B81="","",IFERROR(VLOOKUP(B81,Termine!$A$6:$E$155,4,FALSE),""))</x:f>
      </x:c>
    </x:row>
    <x:row r="82">
      <x:c r="A82" t="str">
        <x:v>F0077</x:v>
      </x:c>
      <x:c r="B82" s="82"/>
      <x:c r="C82" s="26" t="str">
        <x:f>IF(B82="","",IFERROR(VLOOKUP(B82,Termine!$A$6:$E$155,2,FALSE),""))</x:f>
      </x:c>
      <x:c r="D82" t="str">
        <x:f>IF(C82="","",TEXT(C82,"yyyy-mm"))</x:f>
      </x:c>
      <x:c r="E82" t="str">
        <x:f>IF(B82="","",IFERROR(VLOOKUP(B82,Termine!$A$6:$E$155,5,FALSE),""))</x:f>
      </x:c>
      <x:c r="F82" s="82"/>
      <x:c r="G82" s="82"/>
      <x:c r="H82" t="str">
        <x:f>IF(B82="","",IFERROR(VLOOKUP(B82,Termine!$A$6:$E$155,4,FALSE),""))</x:f>
      </x:c>
    </x:row>
    <x:row r="83">
      <x:c r="A83" t="str">
        <x:v>F0078</x:v>
      </x:c>
      <x:c r="B83" s="82"/>
      <x:c r="C83" s="26" t="str">
        <x:f>IF(B83="","",IFERROR(VLOOKUP(B83,Termine!$A$6:$E$155,2,FALSE),""))</x:f>
      </x:c>
      <x:c r="D83" t="str">
        <x:f>IF(C83="","",TEXT(C83,"yyyy-mm"))</x:f>
      </x:c>
      <x:c r="E83" t="str">
        <x:f>IF(B83="","",IFERROR(VLOOKUP(B83,Termine!$A$6:$E$155,5,FALSE),""))</x:f>
      </x:c>
      <x:c r="F83" s="82"/>
      <x:c r="G83" s="82"/>
      <x:c r="H83" t="str">
        <x:f>IF(B83="","",IFERROR(VLOOKUP(B83,Termine!$A$6:$E$155,4,FALSE),""))</x:f>
      </x:c>
    </x:row>
    <x:row r="84">
      <x:c r="A84" t="str">
        <x:v>F0079</x:v>
      </x:c>
      <x:c r="B84" s="82"/>
      <x:c r="C84" s="26" t="str">
        <x:f>IF(B84="","",IFERROR(VLOOKUP(B84,Termine!$A$6:$E$155,2,FALSE),""))</x:f>
      </x:c>
      <x:c r="D84" t="str">
        <x:f>IF(C84="","",TEXT(C84,"yyyy-mm"))</x:f>
      </x:c>
      <x:c r="E84" t="str">
        <x:f>IF(B84="","",IFERROR(VLOOKUP(B84,Termine!$A$6:$E$155,5,FALSE),""))</x:f>
      </x:c>
      <x:c r="F84" s="82"/>
      <x:c r="G84" s="82"/>
      <x:c r="H84" t="str">
        <x:f>IF(B84="","",IFERROR(VLOOKUP(B84,Termine!$A$6:$E$155,4,FALSE),""))</x:f>
      </x:c>
    </x:row>
    <x:row r="85">
      <x:c r="A85" t="str">
        <x:v>F0080</x:v>
      </x:c>
      <x:c r="B85" s="82"/>
      <x:c r="C85" s="26" t="str">
        <x:f>IF(B85="","",IFERROR(VLOOKUP(B85,Termine!$A$6:$E$155,2,FALSE),""))</x:f>
      </x:c>
      <x:c r="D85" t="str">
        <x:f>IF(C85="","",TEXT(C85,"yyyy-mm"))</x:f>
      </x:c>
      <x:c r="E85" t="str">
        <x:f>IF(B85="","",IFERROR(VLOOKUP(B85,Termine!$A$6:$E$155,5,FALSE),""))</x:f>
      </x:c>
      <x:c r="F85" s="82"/>
      <x:c r="G85" s="82"/>
      <x:c r="H85" t="str">
        <x:f>IF(B85="","",IFERROR(VLOOKUP(B85,Termine!$A$6:$E$155,4,FALSE),""))</x:f>
      </x:c>
    </x:row>
    <x:row r="86">
      <x:c r="A86" t="str">
        <x:v>F0081</x:v>
      </x:c>
      <x:c r="B86" s="82"/>
      <x:c r="C86" s="26" t="str">
        <x:f>IF(B86="","",IFERROR(VLOOKUP(B86,Termine!$A$6:$E$155,2,FALSE),""))</x:f>
      </x:c>
      <x:c r="D86" t="str">
        <x:f>IF(C86="","",TEXT(C86,"yyyy-mm"))</x:f>
      </x:c>
      <x:c r="E86" t="str">
        <x:f>IF(B86="","",IFERROR(VLOOKUP(B86,Termine!$A$6:$E$155,5,FALSE),""))</x:f>
      </x:c>
      <x:c r="F86" s="82"/>
      <x:c r="G86" s="82"/>
      <x:c r="H86" t="str">
        <x:f>IF(B86="","",IFERROR(VLOOKUP(B86,Termine!$A$6:$E$155,4,FALSE),""))</x:f>
      </x:c>
    </x:row>
    <x:row r="87">
      <x:c r="A87" t="str">
        <x:v>F0082</x:v>
      </x:c>
      <x:c r="B87" s="82"/>
      <x:c r="C87" s="26" t="str">
        <x:f>IF(B87="","",IFERROR(VLOOKUP(B87,Termine!$A$6:$E$155,2,FALSE),""))</x:f>
      </x:c>
      <x:c r="D87" t="str">
        <x:f>IF(C87="","",TEXT(C87,"yyyy-mm"))</x:f>
      </x:c>
      <x:c r="E87" t="str">
        <x:f>IF(B87="","",IFERROR(VLOOKUP(B87,Termine!$A$6:$E$155,5,FALSE),""))</x:f>
      </x:c>
      <x:c r="F87" s="82"/>
      <x:c r="G87" s="82"/>
      <x:c r="H87" t="str">
        <x:f>IF(B87="","",IFERROR(VLOOKUP(B87,Termine!$A$6:$E$155,4,FALSE),""))</x:f>
      </x:c>
    </x:row>
    <x:row r="88">
      <x:c r="A88" t="str">
        <x:v>F0083</x:v>
      </x:c>
      <x:c r="B88" s="82"/>
      <x:c r="C88" s="26" t="str">
        <x:f>IF(B88="","",IFERROR(VLOOKUP(B88,Termine!$A$6:$E$155,2,FALSE),""))</x:f>
      </x:c>
      <x:c r="D88" t="str">
        <x:f>IF(C88="","",TEXT(C88,"yyyy-mm"))</x:f>
      </x:c>
      <x:c r="E88" t="str">
        <x:f>IF(B88="","",IFERROR(VLOOKUP(B88,Termine!$A$6:$E$155,5,FALSE),""))</x:f>
      </x:c>
      <x:c r="F88" s="82"/>
      <x:c r="G88" s="82"/>
      <x:c r="H88" t="str">
        <x:f>IF(B88="","",IFERROR(VLOOKUP(B88,Termine!$A$6:$E$155,4,FALSE),""))</x:f>
      </x:c>
    </x:row>
    <x:row r="89">
      <x:c r="A89" t="str">
        <x:v>F0084</x:v>
      </x:c>
      <x:c r="B89" s="82"/>
      <x:c r="C89" s="26" t="str">
        <x:f>IF(B89="","",IFERROR(VLOOKUP(B89,Termine!$A$6:$E$155,2,FALSE),""))</x:f>
      </x:c>
      <x:c r="D89" t="str">
        <x:f>IF(C89="","",TEXT(C89,"yyyy-mm"))</x:f>
      </x:c>
      <x:c r="E89" t="str">
        <x:f>IF(B89="","",IFERROR(VLOOKUP(B89,Termine!$A$6:$E$155,5,FALSE),""))</x:f>
      </x:c>
      <x:c r="F89" s="82"/>
      <x:c r="G89" s="82"/>
      <x:c r="H89" t="str">
        <x:f>IF(B89="","",IFERROR(VLOOKUP(B89,Termine!$A$6:$E$155,4,FALSE),""))</x:f>
      </x:c>
    </x:row>
    <x:row r="90">
      <x:c r="A90" t="str">
        <x:v>F0085</x:v>
      </x:c>
      <x:c r="B90" s="82"/>
      <x:c r="C90" s="26" t="str">
        <x:f>IF(B90="","",IFERROR(VLOOKUP(B90,Termine!$A$6:$E$155,2,FALSE),""))</x:f>
      </x:c>
      <x:c r="D90" t="str">
        <x:f>IF(C90="","",TEXT(C90,"yyyy-mm"))</x:f>
      </x:c>
      <x:c r="E90" t="str">
        <x:f>IF(B90="","",IFERROR(VLOOKUP(B90,Termine!$A$6:$E$155,5,FALSE),""))</x:f>
      </x:c>
      <x:c r="F90" s="82"/>
      <x:c r="G90" s="82"/>
      <x:c r="H90" t="str">
        <x:f>IF(B90="","",IFERROR(VLOOKUP(B90,Termine!$A$6:$E$155,4,FALSE),""))</x:f>
      </x:c>
    </x:row>
    <x:row r="91">
      <x:c r="A91" t="str">
        <x:v>F0086</x:v>
      </x:c>
      <x:c r="B91" s="82"/>
      <x:c r="C91" s="26" t="str">
        <x:f>IF(B91="","",IFERROR(VLOOKUP(B91,Termine!$A$6:$E$155,2,FALSE),""))</x:f>
      </x:c>
      <x:c r="D91" t="str">
        <x:f>IF(C91="","",TEXT(C91,"yyyy-mm"))</x:f>
      </x:c>
      <x:c r="E91" t="str">
        <x:f>IF(B91="","",IFERROR(VLOOKUP(B91,Termine!$A$6:$E$155,5,FALSE),""))</x:f>
      </x:c>
      <x:c r="F91" s="82"/>
      <x:c r="G91" s="82"/>
      <x:c r="H91" t="str">
        <x:f>IF(B91="","",IFERROR(VLOOKUP(B91,Termine!$A$6:$E$155,4,FALSE),""))</x:f>
      </x:c>
    </x:row>
    <x:row r="92">
      <x:c r="A92" t="str">
        <x:v>F0087</x:v>
      </x:c>
      <x:c r="B92" s="82"/>
      <x:c r="C92" s="26" t="str">
        <x:f>IF(B92="","",IFERROR(VLOOKUP(B92,Termine!$A$6:$E$155,2,FALSE),""))</x:f>
      </x:c>
      <x:c r="D92" t="str">
        <x:f>IF(C92="","",TEXT(C92,"yyyy-mm"))</x:f>
      </x:c>
      <x:c r="E92" t="str">
        <x:f>IF(B92="","",IFERROR(VLOOKUP(B92,Termine!$A$6:$E$155,5,FALSE),""))</x:f>
      </x:c>
      <x:c r="F92" s="82"/>
      <x:c r="G92" s="82"/>
      <x:c r="H92" t="str">
        <x:f>IF(B92="","",IFERROR(VLOOKUP(B92,Termine!$A$6:$E$155,4,FALSE),""))</x:f>
      </x:c>
    </x:row>
    <x:row r="93">
      <x:c r="A93" t="str">
        <x:v>F0088</x:v>
      </x:c>
      <x:c r="B93" s="82"/>
      <x:c r="C93" s="26" t="str">
        <x:f>IF(B93="","",IFERROR(VLOOKUP(B93,Termine!$A$6:$E$155,2,FALSE),""))</x:f>
      </x:c>
      <x:c r="D93" t="str">
        <x:f>IF(C93="","",TEXT(C93,"yyyy-mm"))</x:f>
      </x:c>
      <x:c r="E93" t="str">
        <x:f>IF(B93="","",IFERROR(VLOOKUP(B93,Termine!$A$6:$E$155,5,FALSE),""))</x:f>
      </x:c>
      <x:c r="F93" s="82"/>
      <x:c r="G93" s="82"/>
      <x:c r="H93" t="str">
        <x:f>IF(B93="","",IFERROR(VLOOKUP(B93,Termine!$A$6:$E$155,4,FALSE),""))</x:f>
      </x:c>
    </x:row>
    <x:row r="94">
      <x:c r="A94" t="str">
        <x:v>F0089</x:v>
      </x:c>
      <x:c r="B94" s="82"/>
      <x:c r="C94" s="26" t="str">
        <x:f>IF(B94="","",IFERROR(VLOOKUP(B94,Termine!$A$6:$E$155,2,FALSE),""))</x:f>
      </x:c>
      <x:c r="D94" t="str">
        <x:f>IF(C94="","",TEXT(C94,"yyyy-mm"))</x:f>
      </x:c>
      <x:c r="E94" t="str">
        <x:f>IF(B94="","",IFERROR(VLOOKUP(B94,Termine!$A$6:$E$155,5,FALSE),""))</x:f>
      </x:c>
      <x:c r="F94" s="82"/>
      <x:c r="G94" s="82"/>
      <x:c r="H94" t="str">
        <x:f>IF(B94="","",IFERROR(VLOOKUP(B94,Termine!$A$6:$E$155,4,FALSE),""))</x:f>
      </x:c>
    </x:row>
    <x:row r="95">
      <x:c r="A95" t="str">
        <x:v>F0090</x:v>
      </x:c>
      <x:c r="B95" s="82"/>
      <x:c r="C95" s="26" t="str">
        <x:f>IF(B95="","",IFERROR(VLOOKUP(B95,Termine!$A$6:$E$155,2,FALSE),""))</x:f>
      </x:c>
      <x:c r="D95" t="str">
        <x:f>IF(C95="","",TEXT(C95,"yyyy-mm"))</x:f>
      </x:c>
      <x:c r="E95" t="str">
        <x:f>IF(B95="","",IFERROR(VLOOKUP(B95,Termine!$A$6:$E$155,5,FALSE),""))</x:f>
      </x:c>
      <x:c r="F95" s="82"/>
      <x:c r="G95" s="82"/>
      <x:c r="H95" t="str">
        <x:f>IF(B95="","",IFERROR(VLOOKUP(B95,Termine!$A$6:$E$155,4,FALSE),""))</x:f>
      </x:c>
    </x:row>
    <x:row r="96">
      <x:c r="A96" t="str">
        <x:v>F0091</x:v>
      </x:c>
      <x:c r="B96" s="82"/>
      <x:c r="C96" s="26" t="str">
        <x:f>IF(B96="","",IFERROR(VLOOKUP(B96,Termine!$A$6:$E$155,2,FALSE),""))</x:f>
      </x:c>
      <x:c r="D96" t="str">
        <x:f>IF(C96="","",TEXT(C96,"yyyy-mm"))</x:f>
      </x:c>
      <x:c r="E96" t="str">
        <x:f>IF(B96="","",IFERROR(VLOOKUP(B96,Termine!$A$6:$E$155,5,FALSE),""))</x:f>
      </x:c>
      <x:c r="F96" s="82"/>
      <x:c r="G96" s="82"/>
      <x:c r="H96" t="str">
        <x:f>IF(B96="","",IFERROR(VLOOKUP(B96,Termine!$A$6:$E$155,4,FALSE),""))</x:f>
      </x:c>
    </x:row>
    <x:row r="97">
      <x:c r="A97" t="str">
        <x:v>F0092</x:v>
      </x:c>
      <x:c r="B97" s="82"/>
      <x:c r="C97" s="26" t="str">
        <x:f>IF(B97="","",IFERROR(VLOOKUP(B97,Termine!$A$6:$E$155,2,FALSE),""))</x:f>
      </x:c>
      <x:c r="D97" t="str">
        <x:f>IF(C97="","",TEXT(C97,"yyyy-mm"))</x:f>
      </x:c>
      <x:c r="E97" t="str">
        <x:f>IF(B97="","",IFERROR(VLOOKUP(B97,Termine!$A$6:$E$155,5,FALSE),""))</x:f>
      </x:c>
      <x:c r="F97" s="82"/>
      <x:c r="G97" s="82"/>
      <x:c r="H97" t="str">
        <x:f>IF(B97="","",IFERROR(VLOOKUP(B97,Termine!$A$6:$E$155,4,FALSE),""))</x:f>
      </x:c>
    </x:row>
    <x:row r="98">
      <x:c r="A98" t="str">
        <x:v>F0093</x:v>
      </x:c>
      <x:c r="B98" s="82"/>
      <x:c r="C98" s="26" t="str">
        <x:f>IF(B98="","",IFERROR(VLOOKUP(B98,Termine!$A$6:$E$155,2,FALSE),""))</x:f>
      </x:c>
      <x:c r="D98" t="str">
        <x:f>IF(C98="","",TEXT(C98,"yyyy-mm"))</x:f>
      </x:c>
      <x:c r="E98" t="str">
        <x:f>IF(B98="","",IFERROR(VLOOKUP(B98,Termine!$A$6:$E$155,5,FALSE),""))</x:f>
      </x:c>
      <x:c r="F98" s="82"/>
      <x:c r="G98" s="82"/>
      <x:c r="H98" t="str">
        <x:f>IF(B98="","",IFERROR(VLOOKUP(B98,Termine!$A$6:$E$155,4,FALSE),""))</x:f>
      </x:c>
    </x:row>
    <x:row r="99">
      <x:c r="A99" t="str">
        <x:v>F0094</x:v>
      </x:c>
      <x:c r="B99" s="82"/>
      <x:c r="C99" s="26" t="str">
        <x:f>IF(B99="","",IFERROR(VLOOKUP(B99,Termine!$A$6:$E$155,2,FALSE),""))</x:f>
      </x:c>
      <x:c r="D99" t="str">
        <x:f>IF(C99="","",TEXT(C99,"yyyy-mm"))</x:f>
      </x:c>
      <x:c r="E99" t="str">
        <x:f>IF(B99="","",IFERROR(VLOOKUP(B99,Termine!$A$6:$E$155,5,FALSE),""))</x:f>
      </x:c>
      <x:c r="F99" s="82"/>
      <x:c r="G99" s="82"/>
      <x:c r="H99" t="str">
        <x:f>IF(B99="","",IFERROR(VLOOKUP(B99,Termine!$A$6:$E$155,4,FALSE),""))</x:f>
      </x:c>
    </x:row>
    <x:row r="100">
      <x:c r="A100" t="str">
        <x:v>F0095</x:v>
      </x:c>
      <x:c r="B100" s="82"/>
      <x:c r="C100" s="26" t="str">
        <x:f>IF(B100="","",IFERROR(VLOOKUP(B100,Termine!$A$6:$E$155,2,FALSE),""))</x:f>
      </x:c>
      <x:c r="D100" t="str">
        <x:f>IF(C100="","",TEXT(C100,"yyyy-mm"))</x:f>
      </x:c>
      <x:c r="E100" t="str">
        <x:f>IF(B100="","",IFERROR(VLOOKUP(B100,Termine!$A$6:$E$155,5,FALSE),""))</x:f>
      </x:c>
      <x:c r="F100" s="82"/>
      <x:c r="G100" s="82"/>
      <x:c r="H100" t="str">
        <x:f>IF(B100="","",IFERROR(VLOOKUP(B100,Termine!$A$6:$E$155,4,FALSE),""))</x:f>
      </x:c>
    </x:row>
    <x:row r="101">
      <x:c r="A101" t="str">
        <x:v>F0096</x:v>
      </x:c>
      <x:c r="B101" s="82"/>
      <x:c r="C101" s="26" t="str">
        <x:f>IF(B101="","",IFERROR(VLOOKUP(B101,Termine!$A$6:$E$155,2,FALSE),""))</x:f>
      </x:c>
      <x:c r="D101" t="str">
        <x:f>IF(C101="","",TEXT(C101,"yyyy-mm"))</x:f>
      </x:c>
      <x:c r="E101" t="str">
        <x:f>IF(B101="","",IFERROR(VLOOKUP(B101,Termine!$A$6:$E$155,5,FALSE),""))</x:f>
      </x:c>
      <x:c r="F101" s="82"/>
      <x:c r="G101" s="82"/>
      <x:c r="H101" t="str">
        <x:f>IF(B101="","",IFERROR(VLOOKUP(B101,Termine!$A$6:$E$155,4,FALSE),""))</x:f>
      </x:c>
    </x:row>
    <x:row r="102">
      <x:c r="A102" t="str">
        <x:v>F0097</x:v>
      </x:c>
      <x:c r="B102" s="82"/>
      <x:c r="C102" s="26" t="str">
        <x:f>IF(B102="","",IFERROR(VLOOKUP(B102,Termine!$A$6:$E$155,2,FALSE),""))</x:f>
      </x:c>
      <x:c r="D102" t="str">
        <x:f>IF(C102="","",TEXT(C102,"yyyy-mm"))</x:f>
      </x:c>
      <x:c r="E102" t="str">
        <x:f>IF(B102="","",IFERROR(VLOOKUP(B102,Termine!$A$6:$E$155,5,FALSE),""))</x:f>
      </x:c>
      <x:c r="F102" s="82"/>
      <x:c r="G102" s="82"/>
      <x:c r="H102" t="str">
        <x:f>IF(B102="","",IFERROR(VLOOKUP(B102,Termine!$A$6:$E$155,4,FALSE),""))</x:f>
      </x:c>
    </x:row>
    <x:row r="103">
      <x:c r="A103" t="str">
        <x:v>F0098</x:v>
      </x:c>
      <x:c r="B103" s="82"/>
      <x:c r="C103" s="26" t="str">
        <x:f>IF(B103="","",IFERROR(VLOOKUP(B103,Termine!$A$6:$E$155,2,FALSE),""))</x:f>
      </x:c>
      <x:c r="D103" t="str">
        <x:f>IF(C103="","",TEXT(C103,"yyyy-mm"))</x:f>
      </x:c>
      <x:c r="E103" t="str">
        <x:f>IF(B103="","",IFERROR(VLOOKUP(B103,Termine!$A$6:$E$155,5,FALSE),""))</x:f>
      </x:c>
      <x:c r="F103" s="82"/>
      <x:c r="G103" s="82"/>
      <x:c r="H103" t="str">
        <x:f>IF(B103="","",IFERROR(VLOOKUP(B103,Termine!$A$6:$E$155,4,FALSE),""))</x:f>
      </x:c>
    </x:row>
    <x:row r="104">
      <x:c r="A104" t="str">
        <x:v>F0099</x:v>
      </x:c>
      <x:c r="B104" s="82"/>
      <x:c r="C104" s="26" t="str">
        <x:f>IF(B104="","",IFERROR(VLOOKUP(B104,Termine!$A$6:$E$155,2,FALSE),""))</x:f>
      </x:c>
      <x:c r="D104" t="str">
        <x:f>IF(C104="","",TEXT(C104,"yyyy-mm"))</x:f>
      </x:c>
      <x:c r="E104" t="str">
        <x:f>IF(B104="","",IFERROR(VLOOKUP(B104,Termine!$A$6:$E$155,5,FALSE),""))</x:f>
      </x:c>
      <x:c r="F104" s="82"/>
      <x:c r="G104" s="82"/>
      <x:c r="H104" t="str">
        <x:f>IF(B104="","",IFERROR(VLOOKUP(B104,Termine!$A$6:$E$155,4,FALSE),""))</x:f>
      </x:c>
    </x:row>
    <x:row r="105">
      <x:c r="A105" t="str">
        <x:v>F0100</x:v>
      </x:c>
      <x:c r="B105" s="82"/>
      <x:c r="C105" s="26" t="str">
        <x:f>IF(B105="","",IFERROR(VLOOKUP(B105,Termine!$A$6:$E$155,2,FALSE),""))</x:f>
      </x:c>
      <x:c r="D105" t="str">
        <x:f>IF(C105="","",TEXT(C105,"yyyy-mm"))</x:f>
      </x:c>
      <x:c r="E105" t="str">
        <x:f>IF(B105="","",IFERROR(VLOOKUP(B105,Termine!$A$6:$E$155,5,FALSE),""))</x:f>
      </x:c>
      <x:c r="F105" s="82"/>
      <x:c r="G105" s="82"/>
      <x:c r="H105" t="str">
        <x:f>IF(B105="","",IFERROR(VLOOKUP(B105,Termine!$A$6:$E$155,4,FALSE),""))</x:f>
      </x:c>
    </x:row>
    <x:row r="106">
      <x:c r="A106" t="str">
        <x:v>F0101</x:v>
      </x:c>
      <x:c r="B106" s="82"/>
      <x:c r="C106" s="26" t="str">
        <x:f>IF(B106="","",IFERROR(VLOOKUP(B106,Termine!$A$6:$E$155,2,FALSE),""))</x:f>
      </x:c>
      <x:c r="D106" t="str">
        <x:f>IF(C106="","",TEXT(C106,"yyyy-mm"))</x:f>
      </x:c>
      <x:c r="E106" t="str">
        <x:f>IF(B106="","",IFERROR(VLOOKUP(B106,Termine!$A$6:$E$155,5,FALSE),""))</x:f>
      </x:c>
      <x:c r="F106" s="82"/>
      <x:c r="G106" s="82"/>
      <x:c r="H106" t="str">
        <x:f>IF(B106="","",IFERROR(VLOOKUP(B106,Termine!$A$6:$E$155,4,FALSE),""))</x:f>
      </x:c>
    </x:row>
    <x:row r="107">
      <x:c r="A107" t="str">
        <x:v>F0102</x:v>
      </x:c>
      <x:c r="B107" s="82"/>
      <x:c r="C107" s="26" t="str">
        <x:f>IF(B107="","",IFERROR(VLOOKUP(B107,Termine!$A$6:$E$155,2,FALSE),""))</x:f>
      </x:c>
      <x:c r="D107" t="str">
        <x:f>IF(C107="","",TEXT(C107,"yyyy-mm"))</x:f>
      </x:c>
      <x:c r="E107" t="str">
        <x:f>IF(B107="","",IFERROR(VLOOKUP(B107,Termine!$A$6:$E$155,5,FALSE),""))</x:f>
      </x:c>
      <x:c r="F107" s="82"/>
      <x:c r="G107" s="82"/>
      <x:c r="H107" t="str">
        <x:f>IF(B107="","",IFERROR(VLOOKUP(B107,Termine!$A$6:$E$155,4,FALSE),""))</x:f>
      </x:c>
    </x:row>
    <x:row r="108">
      <x:c r="A108" t="str">
        <x:v>F0103</x:v>
      </x:c>
      <x:c r="B108" s="82"/>
      <x:c r="C108" s="26" t="str">
        <x:f>IF(B108="","",IFERROR(VLOOKUP(B108,Termine!$A$6:$E$155,2,FALSE),""))</x:f>
      </x:c>
      <x:c r="D108" t="str">
        <x:f>IF(C108="","",TEXT(C108,"yyyy-mm"))</x:f>
      </x:c>
      <x:c r="E108" t="str">
        <x:f>IF(B108="","",IFERROR(VLOOKUP(B108,Termine!$A$6:$E$155,5,FALSE),""))</x:f>
      </x:c>
      <x:c r="F108" s="82"/>
      <x:c r="G108" s="82"/>
      <x:c r="H108" t="str">
        <x:f>IF(B108="","",IFERROR(VLOOKUP(B108,Termine!$A$6:$E$155,4,FALSE),""))</x:f>
      </x:c>
    </x:row>
    <x:row r="109">
      <x:c r="A109" t="str">
        <x:v>F0104</x:v>
      </x:c>
      <x:c r="B109" s="82"/>
      <x:c r="C109" s="26" t="str">
        <x:f>IF(B109="","",IFERROR(VLOOKUP(B109,Termine!$A$6:$E$155,2,FALSE),""))</x:f>
      </x:c>
      <x:c r="D109" t="str">
        <x:f>IF(C109="","",TEXT(C109,"yyyy-mm"))</x:f>
      </x:c>
      <x:c r="E109" t="str">
        <x:f>IF(B109="","",IFERROR(VLOOKUP(B109,Termine!$A$6:$E$155,5,FALSE),""))</x:f>
      </x:c>
      <x:c r="F109" s="82"/>
      <x:c r="G109" s="82"/>
      <x:c r="H109" t="str">
        <x:f>IF(B109="","",IFERROR(VLOOKUP(B109,Termine!$A$6:$E$155,4,FALSE),""))</x:f>
      </x:c>
    </x:row>
    <x:row r="110">
      <x:c r="A110" t="str">
        <x:v>F0105</x:v>
      </x:c>
      <x:c r="B110" s="82"/>
      <x:c r="C110" s="26" t="str">
        <x:f>IF(B110="","",IFERROR(VLOOKUP(B110,Termine!$A$6:$E$155,2,FALSE),""))</x:f>
      </x:c>
      <x:c r="D110" t="str">
        <x:f>IF(C110="","",TEXT(C110,"yyyy-mm"))</x:f>
      </x:c>
      <x:c r="E110" t="str">
        <x:f>IF(B110="","",IFERROR(VLOOKUP(B110,Termine!$A$6:$E$155,5,FALSE),""))</x:f>
      </x:c>
      <x:c r="F110" s="82"/>
      <x:c r="G110" s="82"/>
      <x:c r="H110" t="str">
        <x:f>IF(B110="","",IFERROR(VLOOKUP(B110,Termine!$A$6:$E$155,4,FALSE),""))</x:f>
      </x:c>
    </x:row>
    <x:row r="111">
      <x:c r="A111" t="str">
        <x:v>F0106</x:v>
      </x:c>
      <x:c r="B111" s="82"/>
      <x:c r="C111" s="26" t="str">
        <x:f>IF(B111="","",IFERROR(VLOOKUP(B111,Termine!$A$6:$E$155,2,FALSE),""))</x:f>
      </x:c>
      <x:c r="D111" t="str">
        <x:f>IF(C111="","",TEXT(C111,"yyyy-mm"))</x:f>
      </x:c>
      <x:c r="E111" t="str">
        <x:f>IF(B111="","",IFERROR(VLOOKUP(B111,Termine!$A$6:$E$155,5,FALSE),""))</x:f>
      </x:c>
      <x:c r="F111" s="82"/>
      <x:c r="G111" s="82"/>
      <x:c r="H111" t="str">
        <x:f>IF(B111="","",IFERROR(VLOOKUP(B111,Termine!$A$6:$E$155,4,FALSE),""))</x:f>
      </x:c>
    </x:row>
    <x:row r="112">
      <x:c r="A112" t="str">
        <x:v>F0107</x:v>
      </x:c>
      <x:c r="B112" s="82"/>
      <x:c r="C112" s="26" t="str">
        <x:f>IF(B112="","",IFERROR(VLOOKUP(B112,Termine!$A$6:$E$155,2,FALSE),""))</x:f>
      </x:c>
      <x:c r="D112" t="str">
        <x:f>IF(C112="","",TEXT(C112,"yyyy-mm"))</x:f>
      </x:c>
      <x:c r="E112" t="str">
        <x:f>IF(B112="","",IFERROR(VLOOKUP(B112,Termine!$A$6:$E$155,5,FALSE),""))</x:f>
      </x:c>
      <x:c r="F112" s="82"/>
      <x:c r="G112" s="82"/>
      <x:c r="H112" t="str">
        <x:f>IF(B112="","",IFERROR(VLOOKUP(B112,Termine!$A$6:$E$155,4,FALSE),""))</x:f>
      </x:c>
    </x:row>
    <x:row r="113">
      <x:c r="A113" t="str">
        <x:v>F0108</x:v>
      </x:c>
      <x:c r="B113" s="82"/>
      <x:c r="C113" s="26" t="str">
        <x:f>IF(B113="","",IFERROR(VLOOKUP(B113,Termine!$A$6:$E$155,2,FALSE),""))</x:f>
      </x:c>
      <x:c r="D113" t="str">
        <x:f>IF(C113="","",TEXT(C113,"yyyy-mm"))</x:f>
      </x:c>
      <x:c r="E113" t="str">
        <x:f>IF(B113="","",IFERROR(VLOOKUP(B113,Termine!$A$6:$E$155,5,FALSE),""))</x:f>
      </x:c>
      <x:c r="F113" s="82"/>
      <x:c r="G113" s="82"/>
      <x:c r="H113" t="str">
        <x:f>IF(B113="","",IFERROR(VLOOKUP(B113,Termine!$A$6:$E$155,4,FALSE),""))</x:f>
      </x:c>
    </x:row>
    <x:row r="114">
      <x:c r="A114" t="str">
        <x:v>F0109</x:v>
      </x:c>
      <x:c r="B114" s="82"/>
      <x:c r="C114" s="26" t="str">
        <x:f>IF(B114="","",IFERROR(VLOOKUP(B114,Termine!$A$6:$E$155,2,FALSE),""))</x:f>
      </x:c>
      <x:c r="D114" t="str">
        <x:f>IF(C114="","",TEXT(C114,"yyyy-mm"))</x:f>
      </x:c>
      <x:c r="E114" t="str">
        <x:f>IF(B114="","",IFERROR(VLOOKUP(B114,Termine!$A$6:$E$155,5,FALSE),""))</x:f>
      </x:c>
      <x:c r="F114" s="82"/>
      <x:c r="G114" s="82"/>
      <x:c r="H114" t="str">
        <x:f>IF(B114="","",IFERROR(VLOOKUP(B114,Termine!$A$6:$E$155,4,FALSE),""))</x:f>
      </x:c>
    </x:row>
    <x:row r="115">
      <x:c r="A115" t="str">
        <x:v>F0110</x:v>
      </x:c>
      <x:c r="B115" s="82"/>
      <x:c r="C115" s="26" t="str">
        <x:f>IF(B115="","",IFERROR(VLOOKUP(B115,Termine!$A$6:$E$155,2,FALSE),""))</x:f>
      </x:c>
      <x:c r="D115" t="str">
        <x:f>IF(C115="","",TEXT(C115,"yyyy-mm"))</x:f>
      </x:c>
      <x:c r="E115" t="str">
        <x:f>IF(B115="","",IFERROR(VLOOKUP(B115,Termine!$A$6:$E$155,5,FALSE),""))</x:f>
      </x:c>
      <x:c r="F115" s="82"/>
      <x:c r="G115" s="82"/>
      <x:c r="H115" t="str">
        <x:f>IF(B115="","",IFERROR(VLOOKUP(B115,Termine!$A$6:$E$155,4,FALSE),""))</x:f>
      </x:c>
    </x:row>
    <x:row r="116">
      <x:c r="A116" t="str">
        <x:v>F0111</x:v>
      </x:c>
      <x:c r="B116" s="82"/>
      <x:c r="C116" s="26" t="str">
        <x:f>IF(B116="","",IFERROR(VLOOKUP(B116,Termine!$A$6:$E$155,2,FALSE),""))</x:f>
      </x:c>
      <x:c r="D116" t="str">
        <x:f>IF(C116="","",TEXT(C116,"yyyy-mm"))</x:f>
      </x:c>
      <x:c r="E116" t="str">
        <x:f>IF(B116="","",IFERROR(VLOOKUP(B116,Termine!$A$6:$E$155,5,FALSE),""))</x:f>
      </x:c>
      <x:c r="F116" s="82"/>
      <x:c r="G116" s="82"/>
      <x:c r="H116" t="str">
        <x:f>IF(B116="","",IFERROR(VLOOKUP(B116,Termine!$A$6:$E$155,4,FALSE),""))</x:f>
      </x:c>
    </x:row>
    <x:row r="117">
      <x:c r="A117" t="str">
        <x:v>F0112</x:v>
      </x:c>
      <x:c r="B117" s="82"/>
      <x:c r="C117" s="26" t="str">
        <x:f>IF(B117="","",IFERROR(VLOOKUP(B117,Termine!$A$6:$E$155,2,FALSE),""))</x:f>
      </x:c>
      <x:c r="D117" t="str">
        <x:f>IF(C117="","",TEXT(C117,"yyyy-mm"))</x:f>
      </x:c>
      <x:c r="E117" t="str">
        <x:f>IF(B117="","",IFERROR(VLOOKUP(B117,Termine!$A$6:$E$155,5,FALSE),""))</x:f>
      </x:c>
      <x:c r="F117" s="82"/>
      <x:c r="G117" s="82"/>
      <x:c r="H117" t="str">
        <x:f>IF(B117="","",IFERROR(VLOOKUP(B117,Termine!$A$6:$E$155,4,FALSE),""))</x:f>
      </x:c>
    </x:row>
    <x:row r="118">
      <x:c r="A118" t="str">
        <x:v>F0113</x:v>
      </x:c>
      <x:c r="B118" s="82"/>
      <x:c r="C118" s="26" t="str">
        <x:f>IF(B118="","",IFERROR(VLOOKUP(B118,Termine!$A$6:$E$155,2,FALSE),""))</x:f>
      </x:c>
      <x:c r="D118" t="str">
        <x:f>IF(C118="","",TEXT(C118,"yyyy-mm"))</x:f>
      </x:c>
      <x:c r="E118" t="str">
        <x:f>IF(B118="","",IFERROR(VLOOKUP(B118,Termine!$A$6:$E$155,5,FALSE),""))</x:f>
      </x:c>
      <x:c r="F118" s="82"/>
      <x:c r="G118" s="82"/>
      <x:c r="H118" t="str">
        <x:f>IF(B118="","",IFERROR(VLOOKUP(B118,Termine!$A$6:$E$155,4,FALSE),""))</x:f>
      </x:c>
    </x:row>
    <x:row r="119">
      <x:c r="A119" t="str">
        <x:v>F0114</x:v>
      </x:c>
      <x:c r="B119" s="82"/>
      <x:c r="C119" s="26" t="str">
        <x:f>IF(B119="","",IFERROR(VLOOKUP(B119,Termine!$A$6:$E$155,2,FALSE),""))</x:f>
      </x:c>
      <x:c r="D119" t="str">
        <x:f>IF(C119="","",TEXT(C119,"yyyy-mm"))</x:f>
      </x:c>
      <x:c r="E119" t="str">
        <x:f>IF(B119="","",IFERROR(VLOOKUP(B119,Termine!$A$6:$E$155,5,FALSE),""))</x:f>
      </x:c>
      <x:c r="F119" s="82"/>
      <x:c r="G119" s="82"/>
      <x:c r="H119" t="str">
        <x:f>IF(B119="","",IFERROR(VLOOKUP(B119,Termine!$A$6:$E$155,4,FALSE),""))</x:f>
      </x:c>
    </x:row>
    <x:row r="120">
      <x:c r="A120" t="str">
        <x:v>F0115</x:v>
      </x:c>
      <x:c r="B120" s="82"/>
      <x:c r="C120" s="26" t="str">
        <x:f>IF(B120="","",IFERROR(VLOOKUP(B120,Termine!$A$6:$E$155,2,FALSE),""))</x:f>
      </x:c>
      <x:c r="D120" t="str">
        <x:f>IF(C120="","",TEXT(C120,"yyyy-mm"))</x:f>
      </x:c>
      <x:c r="E120" t="str">
        <x:f>IF(B120="","",IFERROR(VLOOKUP(B120,Termine!$A$6:$E$155,5,FALSE),""))</x:f>
      </x:c>
      <x:c r="F120" s="82"/>
      <x:c r="G120" s="82"/>
      <x:c r="H120" t="str">
        <x:f>IF(B120="","",IFERROR(VLOOKUP(B120,Termine!$A$6:$E$155,4,FALSE),""))</x:f>
      </x:c>
    </x:row>
    <x:row r="121">
      <x:c r="A121" t="str">
        <x:v>F0116</x:v>
      </x:c>
      <x:c r="B121" s="82"/>
      <x:c r="C121" s="26" t="str">
        <x:f>IF(B121="","",IFERROR(VLOOKUP(B121,Termine!$A$6:$E$155,2,FALSE),""))</x:f>
      </x:c>
      <x:c r="D121" t="str">
        <x:f>IF(C121="","",TEXT(C121,"yyyy-mm"))</x:f>
      </x:c>
      <x:c r="E121" t="str">
        <x:f>IF(B121="","",IFERROR(VLOOKUP(B121,Termine!$A$6:$E$155,5,FALSE),""))</x:f>
      </x:c>
      <x:c r="F121" s="82"/>
      <x:c r="G121" s="82"/>
      <x:c r="H121" t="str">
        <x:f>IF(B121="","",IFERROR(VLOOKUP(B121,Termine!$A$6:$E$155,4,FALSE),""))</x:f>
      </x:c>
    </x:row>
    <x:row r="122">
      <x:c r="A122" t="str">
        <x:v>F0117</x:v>
      </x:c>
      <x:c r="B122" s="82"/>
      <x:c r="C122" s="26" t="str">
        <x:f>IF(B122="","",IFERROR(VLOOKUP(B122,Termine!$A$6:$E$155,2,FALSE),""))</x:f>
      </x:c>
      <x:c r="D122" t="str">
        <x:f>IF(C122="","",TEXT(C122,"yyyy-mm"))</x:f>
      </x:c>
      <x:c r="E122" t="str">
        <x:f>IF(B122="","",IFERROR(VLOOKUP(B122,Termine!$A$6:$E$155,5,FALSE),""))</x:f>
      </x:c>
      <x:c r="F122" s="82"/>
      <x:c r="G122" s="82"/>
      <x:c r="H122" t="str">
        <x:f>IF(B122="","",IFERROR(VLOOKUP(B122,Termine!$A$6:$E$155,4,FALSE),""))</x:f>
      </x:c>
    </x:row>
    <x:row r="123">
      <x:c r="A123" t="str">
        <x:v>F0118</x:v>
      </x:c>
      <x:c r="B123" s="82"/>
      <x:c r="C123" s="26" t="str">
        <x:f>IF(B123="","",IFERROR(VLOOKUP(B123,Termine!$A$6:$E$155,2,FALSE),""))</x:f>
      </x:c>
      <x:c r="D123" t="str">
        <x:f>IF(C123="","",TEXT(C123,"yyyy-mm"))</x:f>
      </x:c>
      <x:c r="E123" t="str">
        <x:f>IF(B123="","",IFERROR(VLOOKUP(B123,Termine!$A$6:$E$155,5,FALSE),""))</x:f>
      </x:c>
      <x:c r="F123" s="82"/>
      <x:c r="G123" s="82"/>
      <x:c r="H123" t="str">
        <x:f>IF(B123="","",IFERROR(VLOOKUP(B123,Termine!$A$6:$E$155,4,FALSE),""))</x:f>
      </x:c>
    </x:row>
    <x:row r="124">
      <x:c r="A124" t="str">
        <x:v>F0119</x:v>
      </x:c>
      <x:c r="B124" s="82"/>
      <x:c r="C124" s="26" t="str">
        <x:f>IF(B124="","",IFERROR(VLOOKUP(B124,Termine!$A$6:$E$155,2,FALSE),""))</x:f>
      </x:c>
      <x:c r="D124" t="str">
        <x:f>IF(C124="","",TEXT(C124,"yyyy-mm"))</x:f>
      </x:c>
      <x:c r="E124" t="str">
        <x:f>IF(B124="","",IFERROR(VLOOKUP(B124,Termine!$A$6:$E$155,5,FALSE),""))</x:f>
      </x:c>
      <x:c r="F124" s="82"/>
      <x:c r="G124" s="82"/>
      <x:c r="H124" t="str">
        <x:f>IF(B124="","",IFERROR(VLOOKUP(B124,Termine!$A$6:$E$155,4,FALSE),""))</x:f>
      </x:c>
    </x:row>
    <x:row r="125">
      <x:c r="A125" t="str">
        <x:v>F0120</x:v>
      </x:c>
      <x:c r="B125" s="82"/>
      <x:c r="C125" s="26" t="str">
        <x:f>IF(B125="","",IFERROR(VLOOKUP(B125,Termine!$A$6:$E$155,2,FALSE),""))</x:f>
      </x:c>
      <x:c r="D125" t="str">
        <x:f>IF(C125="","",TEXT(C125,"yyyy-mm"))</x:f>
      </x:c>
      <x:c r="E125" t="str">
        <x:f>IF(B125="","",IFERROR(VLOOKUP(B125,Termine!$A$6:$E$155,5,FALSE),""))</x:f>
      </x:c>
      <x:c r="F125" s="82"/>
      <x:c r="G125" s="82"/>
      <x:c r="H125" t="str">
        <x:f>IF(B125="","",IFERROR(VLOOKUP(B125,Termine!$A$6:$E$155,4,FALSE),""))</x:f>
      </x:c>
    </x:row>
    <x:row r="126">
      <x:c r="A126" t="str">
        <x:v>F0121</x:v>
      </x:c>
      <x:c r="B126" s="82"/>
      <x:c r="C126" s="26" t="str">
        <x:f>IF(B126="","",IFERROR(VLOOKUP(B126,Termine!$A$6:$E$155,2,FALSE),""))</x:f>
      </x:c>
      <x:c r="D126" t="str">
        <x:f>IF(C126="","",TEXT(C126,"yyyy-mm"))</x:f>
      </x:c>
      <x:c r="E126" t="str">
        <x:f>IF(B126="","",IFERROR(VLOOKUP(B126,Termine!$A$6:$E$155,5,FALSE),""))</x:f>
      </x:c>
      <x:c r="F126" s="82"/>
      <x:c r="G126" s="82"/>
      <x:c r="H126" t="str">
        <x:f>IF(B126="","",IFERROR(VLOOKUP(B126,Termine!$A$6:$E$155,4,FALSE),""))</x:f>
      </x:c>
    </x:row>
    <x:row r="127">
      <x:c r="A127" t="str">
        <x:v>F0122</x:v>
      </x:c>
      <x:c r="B127" s="82"/>
      <x:c r="C127" s="26" t="str">
        <x:f>IF(B127="","",IFERROR(VLOOKUP(B127,Termine!$A$6:$E$155,2,FALSE),""))</x:f>
      </x:c>
      <x:c r="D127" t="str">
        <x:f>IF(C127="","",TEXT(C127,"yyyy-mm"))</x:f>
      </x:c>
      <x:c r="E127" t="str">
        <x:f>IF(B127="","",IFERROR(VLOOKUP(B127,Termine!$A$6:$E$155,5,FALSE),""))</x:f>
      </x:c>
      <x:c r="F127" s="82"/>
      <x:c r="G127" s="82"/>
      <x:c r="H127" t="str">
        <x:f>IF(B127="","",IFERROR(VLOOKUP(B127,Termine!$A$6:$E$155,4,FALSE),""))</x:f>
      </x:c>
    </x:row>
    <x:row r="128">
      <x:c r="A128" t="str">
        <x:v>F0123</x:v>
      </x:c>
      <x:c r="B128" s="82"/>
      <x:c r="C128" s="26" t="str">
        <x:f>IF(B128="","",IFERROR(VLOOKUP(B128,Termine!$A$6:$E$155,2,FALSE),""))</x:f>
      </x:c>
      <x:c r="D128" t="str">
        <x:f>IF(C128="","",TEXT(C128,"yyyy-mm"))</x:f>
      </x:c>
      <x:c r="E128" t="str">
        <x:f>IF(B128="","",IFERROR(VLOOKUP(B128,Termine!$A$6:$E$155,5,FALSE),""))</x:f>
      </x:c>
      <x:c r="F128" s="82"/>
      <x:c r="G128" s="82"/>
      <x:c r="H128" t="str">
        <x:f>IF(B128="","",IFERROR(VLOOKUP(B128,Termine!$A$6:$E$155,4,FALSE),""))</x:f>
      </x:c>
    </x:row>
    <x:row r="129">
      <x:c r="A129" t="str">
        <x:v>F0124</x:v>
      </x:c>
      <x:c r="B129" s="82"/>
      <x:c r="C129" s="26" t="str">
        <x:f>IF(B129="","",IFERROR(VLOOKUP(B129,Termine!$A$6:$E$155,2,FALSE),""))</x:f>
      </x:c>
      <x:c r="D129" t="str">
        <x:f>IF(C129="","",TEXT(C129,"yyyy-mm"))</x:f>
      </x:c>
      <x:c r="E129" t="str">
        <x:f>IF(B129="","",IFERROR(VLOOKUP(B129,Termine!$A$6:$E$155,5,FALSE),""))</x:f>
      </x:c>
      <x:c r="F129" s="82"/>
      <x:c r="G129" s="82"/>
      <x:c r="H129" t="str">
        <x:f>IF(B129="","",IFERROR(VLOOKUP(B129,Termine!$A$6:$E$155,4,FALSE),""))</x:f>
      </x:c>
    </x:row>
    <x:row r="130">
      <x:c r="A130" t="str">
        <x:v>F0125</x:v>
      </x:c>
      <x:c r="B130" s="82"/>
      <x:c r="C130" s="26" t="str">
        <x:f>IF(B130="","",IFERROR(VLOOKUP(B130,Termine!$A$6:$E$155,2,FALSE),""))</x:f>
      </x:c>
      <x:c r="D130" t="str">
        <x:f>IF(C130="","",TEXT(C130,"yyyy-mm"))</x:f>
      </x:c>
      <x:c r="E130" t="str">
        <x:f>IF(B130="","",IFERROR(VLOOKUP(B130,Termine!$A$6:$E$155,5,FALSE),""))</x:f>
      </x:c>
      <x:c r="F130" s="82"/>
      <x:c r="G130" s="82"/>
      <x:c r="H130" t="str">
        <x:f>IF(B130="","",IFERROR(VLOOKUP(B130,Termine!$A$6:$E$155,4,FALSE),""))</x:f>
      </x:c>
    </x:row>
    <x:row r="131">
      <x:c r="A131" t="str">
        <x:v>F0126</x:v>
      </x:c>
      <x:c r="B131" s="82"/>
      <x:c r="C131" s="26" t="str">
        <x:f>IF(B131="","",IFERROR(VLOOKUP(B131,Termine!$A$6:$E$155,2,FALSE),""))</x:f>
      </x:c>
      <x:c r="D131" t="str">
        <x:f>IF(C131="","",TEXT(C131,"yyyy-mm"))</x:f>
      </x:c>
      <x:c r="E131" t="str">
        <x:f>IF(B131="","",IFERROR(VLOOKUP(B131,Termine!$A$6:$E$155,5,FALSE),""))</x:f>
      </x:c>
      <x:c r="F131" s="82"/>
      <x:c r="G131" s="82"/>
      <x:c r="H131" t="str">
        <x:f>IF(B131="","",IFERROR(VLOOKUP(B131,Termine!$A$6:$E$155,4,FALSE),""))</x:f>
      </x:c>
    </x:row>
    <x:row r="132">
      <x:c r="A132" t="str">
        <x:v>F0127</x:v>
      </x:c>
      <x:c r="B132" s="82"/>
      <x:c r="C132" s="26" t="str">
        <x:f>IF(B132="","",IFERROR(VLOOKUP(B132,Termine!$A$6:$E$155,2,FALSE),""))</x:f>
      </x:c>
      <x:c r="D132" t="str">
        <x:f>IF(C132="","",TEXT(C132,"yyyy-mm"))</x:f>
      </x:c>
      <x:c r="E132" t="str">
        <x:f>IF(B132="","",IFERROR(VLOOKUP(B132,Termine!$A$6:$E$155,5,FALSE),""))</x:f>
      </x:c>
      <x:c r="F132" s="82"/>
      <x:c r="G132" s="82"/>
      <x:c r="H132" t="str">
        <x:f>IF(B132="","",IFERROR(VLOOKUP(B132,Termine!$A$6:$E$155,4,FALSE),""))</x:f>
      </x:c>
    </x:row>
    <x:row r="133">
      <x:c r="A133" t="str">
        <x:v>F0128</x:v>
      </x:c>
      <x:c r="B133" s="82"/>
      <x:c r="C133" s="26" t="str">
        <x:f>IF(B133="","",IFERROR(VLOOKUP(B133,Termine!$A$6:$E$155,2,FALSE),""))</x:f>
      </x:c>
      <x:c r="D133" t="str">
        <x:f>IF(C133="","",TEXT(C133,"yyyy-mm"))</x:f>
      </x:c>
      <x:c r="E133" t="str">
        <x:f>IF(B133="","",IFERROR(VLOOKUP(B133,Termine!$A$6:$E$155,5,FALSE),""))</x:f>
      </x:c>
      <x:c r="F133" s="82"/>
      <x:c r="G133" s="82"/>
      <x:c r="H133" t="str">
        <x:f>IF(B133="","",IFERROR(VLOOKUP(B133,Termine!$A$6:$E$155,4,FALSE),""))</x:f>
      </x:c>
    </x:row>
    <x:row r="134">
      <x:c r="A134" t="str">
        <x:v>F0129</x:v>
      </x:c>
      <x:c r="B134" s="82"/>
      <x:c r="C134" s="26" t="str">
        <x:f>IF(B134="","",IFERROR(VLOOKUP(B134,Termine!$A$6:$E$155,2,FALSE),""))</x:f>
      </x:c>
      <x:c r="D134" t="str">
        <x:f>IF(C134="","",TEXT(C134,"yyyy-mm"))</x:f>
      </x:c>
      <x:c r="E134" t="str">
        <x:f>IF(B134="","",IFERROR(VLOOKUP(B134,Termine!$A$6:$E$155,5,FALSE),""))</x:f>
      </x:c>
      <x:c r="F134" s="82"/>
      <x:c r="G134" s="82"/>
      <x:c r="H134" t="str">
        <x:f>IF(B134="","",IFERROR(VLOOKUP(B134,Termine!$A$6:$E$155,4,FALSE),""))</x:f>
      </x:c>
    </x:row>
    <x:row r="135">
      <x:c r="A135" t="str">
        <x:v>F0130</x:v>
      </x:c>
      <x:c r="B135" s="82"/>
      <x:c r="C135" s="26" t="str">
        <x:f>IF(B135="","",IFERROR(VLOOKUP(B135,Termine!$A$6:$E$155,2,FALSE),""))</x:f>
      </x:c>
      <x:c r="D135" t="str">
        <x:f>IF(C135="","",TEXT(C135,"yyyy-mm"))</x:f>
      </x:c>
      <x:c r="E135" t="str">
        <x:f>IF(B135="","",IFERROR(VLOOKUP(B135,Termine!$A$6:$E$155,5,FALSE),""))</x:f>
      </x:c>
      <x:c r="F135" s="82"/>
      <x:c r="G135" s="82"/>
      <x:c r="H135" t="str">
        <x:f>IF(B135="","",IFERROR(VLOOKUP(B135,Termine!$A$6:$E$155,4,FALSE),""))</x:f>
      </x:c>
    </x:row>
    <x:row r="136">
      <x:c r="A136" t="str">
        <x:v>F0131</x:v>
      </x:c>
      <x:c r="B136" s="82"/>
      <x:c r="C136" s="26" t="str">
        <x:f>IF(B136="","",IFERROR(VLOOKUP(B136,Termine!$A$6:$E$155,2,FALSE),""))</x:f>
      </x:c>
      <x:c r="D136" t="str">
        <x:f>IF(C136="","",TEXT(C136,"yyyy-mm"))</x:f>
      </x:c>
      <x:c r="E136" t="str">
        <x:f>IF(B136="","",IFERROR(VLOOKUP(B136,Termine!$A$6:$E$155,5,FALSE),""))</x:f>
      </x:c>
      <x:c r="F136" s="82"/>
      <x:c r="G136" s="82"/>
      <x:c r="H136" t="str">
        <x:f>IF(B136="","",IFERROR(VLOOKUP(B136,Termine!$A$6:$E$155,4,FALSE),""))</x:f>
      </x:c>
    </x:row>
    <x:row r="137">
      <x:c r="A137" t="str">
        <x:v>F0132</x:v>
      </x:c>
      <x:c r="B137" s="82"/>
      <x:c r="C137" s="26" t="str">
        <x:f>IF(B137="","",IFERROR(VLOOKUP(B137,Termine!$A$6:$E$155,2,FALSE),""))</x:f>
      </x:c>
      <x:c r="D137" t="str">
        <x:f>IF(C137="","",TEXT(C137,"yyyy-mm"))</x:f>
      </x:c>
      <x:c r="E137" t="str">
        <x:f>IF(B137="","",IFERROR(VLOOKUP(B137,Termine!$A$6:$E$155,5,FALSE),""))</x:f>
      </x:c>
      <x:c r="F137" s="82"/>
      <x:c r="G137" s="82"/>
      <x:c r="H137" t="str">
        <x:f>IF(B137="","",IFERROR(VLOOKUP(B137,Termine!$A$6:$E$155,4,FALSE),""))</x:f>
      </x:c>
    </x:row>
    <x:row r="138">
      <x:c r="A138" t="str">
        <x:v>F0133</x:v>
      </x:c>
      <x:c r="B138" s="82"/>
      <x:c r="C138" s="26" t="str">
        <x:f>IF(B138="","",IFERROR(VLOOKUP(B138,Termine!$A$6:$E$155,2,FALSE),""))</x:f>
      </x:c>
      <x:c r="D138" t="str">
        <x:f>IF(C138="","",TEXT(C138,"yyyy-mm"))</x:f>
      </x:c>
      <x:c r="E138" t="str">
        <x:f>IF(B138="","",IFERROR(VLOOKUP(B138,Termine!$A$6:$E$155,5,FALSE),""))</x:f>
      </x:c>
      <x:c r="F138" s="82"/>
      <x:c r="G138" s="82"/>
      <x:c r="H138" t="str">
        <x:f>IF(B138="","",IFERROR(VLOOKUP(B138,Termine!$A$6:$E$155,4,FALSE),""))</x:f>
      </x:c>
    </x:row>
    <x:row r="139">
      <x:c r="A139" t="str">
        <x:v>F0134</x:v>
      </x:c>
      <x:c r="B139" s="82"/>
      <x:c r="C139" s="26" t="str">
        <x:f>IF(B139="","",IFERROR(VLOOKUP(B139,Termine!$A$6:$E$155,2,FALSE),""))</x:f>
      </x:c>
      <x:c r="D139" t="str">
        <x:f>IF(C139="","",TEXT(C139,"yyyy-mm"))</x:f>
      </x:c>
      <x:c r="E139" t="str">
        <x:f>IF(B139="","",IFERROR(VLOOKUP(B139,Termine!$A$6:$E$155,5,FALSE),""))</x:f>
      </x:c>
      <x:c r="F139" s="82"/>
      <x:c r="G139" s="82"/>
      <x:c r="H139" t="str">
        <x:f>IF(B139="","",IFERROR(VLOOKUP(B139,Termine!$A$6:$E$155,4,FALSE),""))</x:f>
      </x:c>
    </x:row>
    <x:row r="140">
      <x:c r="A140" t="str">
        <x:v>F0135</x:v>
      </x:c>
      <x:c r="B140" s="82"/>
      <x:c r="C140" s="26" t="str">
        <x:f>IF(B140="","",IFERROR(VLOOKUP(B140,Termine!$A$6:$E$155,2,FALSE),""))</x:f>
      </x:c>
      <x:c r="D140" t="str">
        <x:f>IF(C140="","",TEXT(C140,"yyyy-mm"))</x:f>
      </x:c>
      <x:c r="E140" t="str">
        <x:f>IF(B140="","",IFERROR(VLOOKUP(B140,Termine!$A$6:$E$155,5,FALSE),""))</x:f>
      </x:c>
      <x:c r="F140" s="82"/>
      <x:c r="G140" s="82"/>
      <x:c r="H140" t="str">
        <x:f>IF(B140="","",IFERROR(VLOOKUP(B140,Termine!$A$6:$E$155,4,FALSE),""))</x:f>
      </x:c>
    </x:row>
    <x:row r="141">
      <x:c r="A141" t="str">
        <x:v>F0136</x:v>
      </x:c>
      <x:c r="B141" s="82"/>
      <x:c r="C141" s="26" t="str">
        <x:f>IF(B141="","",IFERROR(VLOOKUP(B141,Termine!$A$6:$E$155,2,FALSE),""))</x:f>
      </x:c>
      <x:c r="D141" t="str">
        <x:f>IF(C141="","",TEXT(C141,"yyyy-mm"))</x:f>
      </x:c>
      <x:c r="E141" t="str">
        <x:f>IF(B141="","",IFERROR(VLOOKUP(B141,Termine!$A$6:$E$155,5,FALSE),""))</x:f>
      </x:c>
      <x:c r="F141" s="82"/>
      <x:c r="G141" s="82"/>
      <x:c r="H141" t="str">
        <x:f>IF(B141="","",IFERROR(VLOOKUP(B141,Termine!$A$6:$E$155,4,FALSE),""))</x:f>
      </x:c>
    </x:row>
    <x:row r="142">
      <x:c r="A142" t="str">
        <x:v>F0137</x:v>
      </x:c>
      <x:c r="B142" s="82"/>
      <x:c r="C142" s="26" t="str">
        <x:f>IF(B142="","",IFERROR(VLOOKUP(B142,Termine!$A$6:$E$155,2,FALSE),""))</x:f>
      </x:c>
      <x:c r="D142" t="str">
        <x:f>IF(C142="","",TEXT(C142,"yyyy-mm"))</x:f>
      </x:c>
      <x:c r="E142" t="str">
        <x:f>IF(B142="","",IFERROR(VLOOKUP(B142,Termine!$A$6:$E$155,5,FALSE),""))</x:f>
      </x:c>
      <x:c r="F142" s="82"/>
      <x:c r="G142" s="82"/>
      <x:c r="H142" t="str">
        <x:f>IF(B142="","",IFERROR(VLOOKUP(B142,Termine!$A$6:$E$155,4,FALSE),""))</x:f>
      </x:c>
    </x:row>
    <x:row r="143">
      <x:c r="A143" t="str">
        <x:v>F0138</x:v>
      </x:c>
      <x:c r="B143" s="82"/>
      <x:c r="C143" s="26" t="str">
        <x:f>IF(B143="","",IFERROR(VLOOKUP(B143,Termine!$A$6:$E$155,2,FALSE),""))</x:f>
      </x:c>
      <x:c r="D143" t="str">
        <x:f>IF(C143="","",TEXT(C143,"yyyy-mm"))</x:f>
      </x:c>
      <x:c r="E143" t="str">
        <x:f>IF(B143="","",IFERROR(VLOOKUP(B143,Termine!$A$6:$E$155,5,FALSE),""))</x:f>
      </x:c>
      <x:c r="F143" s="82"/>
      <x:c r="G143" s="82"/>
      <x:c r="H143" t="str">
        <x:f>IF(B143="","",IFERROR(VLOOKUP(B143,Termine!$A$6:$E$155,4,FALSE),""))</x:f>
      </x:c>
    </x:row>
    <x:row r="144">
      <x:c r="A144" t="str">
        <x:v>F0139</x:v>
      </x:c>
      <x:c r="B144" s="82"/>
      <x:c r="C144" s="26" t="str">
        <x:f>IF(B144="","",IFERROR(VLOOKUP(B144,Termine!$A$6:$E$155,2,FALSE),""))</x:f>
      </x:c>
      <x:c r="D144" t="str">
        <x:f>IF(C144="","",TEXT(C144,"yyyy-mm"))</x:f>
      </x:c>
      <x:c r="E144" t="str">
        <x:f>IF(B144="","",IFERROR(VLOOKUP(B144,Termine!$A$6:$E$155,5,FALSE),""))</x:f>
      </x:c>
      <x:c r="F144" s="82"/>
      <x:c r="G144" s="82"/>
      <x:c r="H144" t="str">
        <x:f>IF(B144="","",IFERROR(VLOOKUP(B144,Termine!$A$6:$E$155,4,FALSE),""))</x:f>
      </x:c>
    </x:row>
    <x:row r="145">
      <x:c r="A145" t="str">
        <x:v>F0140</x:v>
      </x:c>
      <x:c r="B145" s="82"/>
      <x:c r="C145" s="26" t="str">
        <x:f>IF(B145="","",IFERROR(VLOOKUP(B145,Termine!$A$6:$E$155,2,FALSE),""))</x:f>
      </x:c>
      <x:c r="D145" t="str">
        <x:f>IF(C145="","",TEXT(C145,"yyyy-mm"))</x:f>
      </x:c>
      <x:c r="E145" t="str">
        <x:f>IF(B145="","",IFERROR(VLOOKUP(B145,Termine!$A$6:$E$155,5,FALSE),""))</x:f>
      </x:c>
      <x:c r="F145" s="82"/>
      <x:c r="G145" s="82"/>
      <x:c r="H145" t="str">
        <x:f>IF(B145="","",IFERROR(VLOOKUP(B145,Termine!$A$6:$E$155,4,FALSE),""))</x:f>
      </x:c>
    </x:row>
    <x:row r="146">
      <x:c r="A146" t="str">
        <x:v>F0141</x:v>
      </x:c>
      <x:c r="B146" s="82"/>
      <x:c r="C146" s="26" t="str">
        <x:f>IF(B146="","",IFERROR(VLOOKUP(B146,Termine!$A$6:$E$155,2,FALSE),""))</x:f>
      </x:c>
      <x:c r="D146" t="str">
        <x:f>IF(C146="","",TEXT(C146,"yyyy-mm"))</x:f>
      </x:c>
      <x:c r="E146" t="str">
        <x:f>IF(B146="","",IFERROR(VLOOKUP(B146,Termine!$A$6:$E$155,5,FALSE),""))</x:f>
      </x:c>
      <x:c r="F146" s="82"/>
      <x:c r="G146" s="82"/>
      <x:c r="H146" t="str">
        <x:f>IF(B146="","",IFERROR(VLOOKUP(B146,Termine!$A$6:$E$155,4,FALSE),""))</x:f>
      </x:c>
    </x:row>
    <x:row r="147">
      <x:c r="A147" t="str">
        <x:v>F0142</x:v>
      </x:c>
      <x:c r="B147" s="82"/>
      <x:c r="C147" s="26" t="str">
        <x:f>IF(B147="","",IFERROR(VLOOKUP(B147,Termine!$A$6:$E$155,2,FALSE),""))</x:f>
      </x:c>
      <x:c r="D147" t="str">
        <x:f>IF(C147="","",TEXT(C147,"yyyy-mm"))</x:f>
      </x:c>
      <x:c r="E147" t="str">
        <x:f>IF(B147="","",IFERROR(VLOOKUP(B147,Termine!$A$6:$E$155,5,FALSE),""))</x:f>
      </x:c>
      <x:c r="F147" s="82"/>
      <x:c r="G147" s="82"/>
      <x:c r="H147" t="str">
        <x:f>IF(B147="","",IFERROR(VLOOKUP(B147,Termine!$A$6:$E$155,4,FALSE),""))</x:f>
      </x:c>
    </x:row>
    <x:row r="148">
      <x:c r="A148" t="str">
        <x:v>F0143</x:v>
      </x:c>
      <x:c r="B148" s="82"/>
      <x:c r="C148" s="26" t="str">
        <x:f>IF(B148="","",IFERROR(VLOOKUP(B148,Termine!$A$6:$E$155,2,FALSE),""))</x:f>
      </x:c>
      <x:c r="D148" t="str">
        <x:f>IF(C148="","",TEXT(C148,"yyyy-mm"))</x:f>
      </x:c>
      <x:c r="E148" t="str">
        <x:f>IF(B148="","",IFERROR(VLOOKUP(B148,Termine!$A$6:$E$155,5,FALSE),""))</x:f>
      </x:c>
      <x:c r="F148" s="82"/>
      <x:c r="G148" s="82"/>
      <x:c r="H148" t="str">
        <x:f>IF(B148="","",IFERROR(VLOOKUP(B148,Termine!$A$6:$E$155,4,FALSE),""))</x:f>
      </x:c>
    </x:row>
    <x:row r="149">
      <x:c r="A149" t="str">
        <x:v>F0144</x:v>
      </x:c>
      <x:c r="B149" s="82"/>
      <x:c r="C149" s="26" t="str">
        <x:f>IF(B149="","",IFERROR(VLOOKUP(B149,Termine!$A$6:$E$155,2,FALSE),""))</x:f>
      </x:c>
      <x:c r="D149" t="str">
        <x:f>IF(C149="","",TEXT(C149,"yyyy-mm"))</x:f>
      </x:c>
      <x:c r="E149" t="str">
        <x:f>IF(B149="","",IFERROR(VLOOKUP(B149,Termine!$A$6:$E$155,5,FALSE),""))</x:f>
      </x:c>
      <x:c r="F149" s="82"/>
      <x:c r="G149" s="82"/>
      <x:c r="H149" t="str">
        <x:f>IF(B149="","",IFERROR(VLOOKUP(B149,Termine!$A$6:$E$155,4,FALSE),""))</x:f>
      </x:c>
    </x:row>
    <x:row r="150">
      <x:c r="A150" t="str">
        <x:v>F0145</x:v>
      </x:c>
      <x:c r="B150" s="82"/>
      <x:c r="C150" s="26" t="str">
        <x:f>IF(B150="","",IFERROR(VLOOKUP(B150,Termine!$A$6:$E$155,2,FALSE),""))</x:f>
      </x:c>
      <x:c r="D150" t="str">
        <x:f>IF(C150="","",TEXT(C150,"yyyy-mm"))</x:f>
      </x:c>
      <x:c r="E150" t="str">
        <x:f>IF(B150="","",IFERROR(VLOOKUP(B150,Termine!$A$6:$E$155,5,FALSE),""))</x:f>
      </x:c>
      <x:c r="F150" s="82"/>
      <x:c r="G150" s="82"/>
      <x:c r="H150" t="str">
        <x:f>IF(B150="","",IFERROR(VLOOKUP(B150,Termine!$A$6:$E$155,4,FALSE),""))</x:f>
      </x:c>
    </x:row>
    <x:row r="151">
      <x:c r="A151" t="str">
        <x:v>F0146</x:v>
      </x:c>
      <x:c r="B151" s="82"/>
      <x:c r="C151" s="26" t="str">
        <x:f>IF(B151="","",IFERROR(VLOOKUP(B151,Termine!$A$6:$E$155,2,FALSE),""))</x:f>
      </x:c>
      <x:c r="D151" t="str">
        <x:f>IF(C151="","",TEXT(C151,"yyyy-mm"))</x:f>
      </x:c>
      <x:c r="E151" t="str">
        <x:f>IF(B151="","",IFERROR(VLOOKUP(B151,Termine!$A$6:$E$155,5,FALSE),""))</x:f>
      </x:c>
      <x:c r="F151" s="82"/>
      <x:c r="G151" s="82"/>
      <x:c r="H151" t="str">
        <x:f>IF(B151="","",IFERROR(VLOOKUP(B151,Termine!$A$6:$E$155,4,FALSE),""))</x:f>
      </x:c>
    </x:row>
    <x:row r="152">
      <x:c r="A152" t="str">
        <x:v>F0147</x:v>
      </x:c>
      <x:c r="B152" s="82"/>
      <x:c r="C152" s="26" t="str">
        <x:f>IF(B152="","",IFERROR(VLOOKUP(B152,Termine!$A$6:$E$155,2,FALSE),""))</x:f>
      </x:c>
      <x:c r="D152" t="str">
        <x:f>IF(C152="","",TEXT(C152,"yyyy-mm"))</x:f>
      </x:c>
      <x:c r="E152" t="str">
        <x:f>IF(B152="","",IFERROR(VLOOKUP(B152,Termine!$A$6:$E$155,5,FALSE),""))</x:f>
      </x:c>
      <x:c r="F152" s="82"/>
      <x:c r="G152" s="82"/>
      <x:c r="H152" t="str">
        <x:f>IF(B152="","",IFERROR(VLOOKUP(B152,Termine!$A$6:$E$155,4,FALSE),""))</x:f>
      </x:c>
    </x:row>
    <x:row r="153">
      <x:c r="A153" t="str">
        <x:v>F0148</x:v>
      </x:c>
      <x:c r="B153" s="82"/>
      <x:c r="C153" s="26" t="str">
        <x:f>IF(B153="","",IFERROR(VLOOKUP(B153,Termine!$A$6:$E$155,2,FALSE),""))</x:f>
      </x:c>
      <x:c r="D153" t="str">
        <x:f>IF(C153="","",TEXT(C153,"yyyy-mm"))</x:f>
      </x:c>
      <x:c r="E153" t="str">
        <x:f>IF(B153="","",IFERROR(VLOOKUP(B153,Termine!$A$6:$E$155,5,FALSE),""))</x:f>
      </x:c>
      <x:c r="F153" s="82"/>
      <x:c r="G153" s="82"/>
      <x:c r="H153" t="str">
        <x:f>IF(B153="","",IFERROR(VLOOKUP(B153,Termine!$A$6:$E$155,4,FALSE),""))</x:f>
      </x:c>
    </x:row>
    <x:row r="154">
      <x:c r="A154" t="str">
        <x:v>F0149</x:v>
      </x:c>
      <x:c r="B154" s="82"/>
      <x:c r="C154" s="26" t="str">
        <x:f>IF(B154="","",IFERROR(VLOOKUP(B154,Termine!$A$6:$E$155,2,FALSE),""))</x:f>
      </x:c>
      <x:c r="D154" t="str">
        <x:f>IF(C154="","",TEXT(C154,"yyyy-mm"))</x:f>
      </x:c>
      <x:c r="E154" t="str">
        <x:f>IF(B154="","",IFERROR(VLOOKUP(B154,Termine!$A$6:$E$155,5,FALSE),""))</x:f>
      </x:c>
      <x:c r="F154" s="82"/>
      <x:c r="G154" s="82"/>
      <x:c r="H154" t="str">
        <x:f>IF(B154="","",IFERROR(VLOOKUP(B154,Termine!$A$6:$E$155,4,FALSE),""))</x:f>
      </x:c>
    </x:row>
    <x:row r="155">
      <x:c r="A155" t="str">
        <x:v>F0150</x:v>
      </x:c>
      <x:c r="B155" s="82"/>
      <x:c r="C155" s="26" t="str">
        <x:f>IF(B155="","",IFERROR(VLOOKUP(B155,Termine!$A$6:$E$155,2,FALSE),""))</x:f>
      </x:c>
      <x:c r="D155" t="str">
        <x:f>IF(C155="","",TEXT(C155,"yyyy-mm"))</x:f>
      </x:c>
      <x:c r="E155" t="str">
        <x:f>IF(B155="","",IFERROR(VLOOKUP(B155,Termine!$A$6:$E$155,5,FALSE),""))</x:f>
      </x:c>
      <x:c r="F155" s="82"/>
      <x:c r="G155" s="82"/>
      <x:c r="H155" t="str">
        <x:f>IF(B155="","",IFERROR(VLOOKUP(B155,Termine!$A$6:$E$155,4,FALSE),""))</x:f>
      </x:c>
    </x:row>
    <x:row r="156">
      <x:c r="A156" t="str">
        <x:v>F0151</x:v>
      </x:c>
      <x:c r="B156" s="82"/>
      <x:c r="C156" s="26" t="str">
        <x:f>IF(B156="","",IFERROR(VLOOKUP(B156,Termine!$A$6:$E$155,2,FALSE),""))</x:f>
      </x:c>
      <x:c r="D156" t="str">
        <x:f>IF(C156="","",TEXT(C156,"yyyy-mm"))</x:f>
      </x:c>
      <x:c r="E156" t="str">
        <x:f>IF(B156="","",IFERROR(VLOOKUP(B156,Termine!$A$6:$E$155,5,FALSE),""))</x:f>
      </x:c>
      <x:c r="F156" s="82"/>
      <x:c r="G156" s="82"/>
      <x:c r="H156" t="str">
        <x:f>IF(B156="","",IFERROR(VLOOKUP(B156,Termine!$A$6:$E$155,4,FALSE),""))</x:f>
      </x:c>
    </x:row>
    <x:row r="157">
      <x:c r="A157" t="str">
        <x:v>F0152</x:v>
      </x:c>
      <x:c r="B157" s="82"/>
      <x:c r="C157" s="26" t="str">
        <x:f>IF(B157="","",IFERROR(VLOOKUP(B157,Termine!$A$6:$E$155,2,FALSE),""))</x:f>
      </x:c>
      <x:c r="D157" t="str">
        <x:f>IF(C157="","",TEXT(C157,"yyyy-mm"))</x:f>
      </x:c>
      <x:c r="E157" t="str">
        <x:f>IF(B157="","",IFERROR(VLOOKUP(B157,Termine!$A$6:$E$155,5,FALSE),""))</x:f>
      </x:c>
      <x:c r="F157" s="82"/>
      <x:c r="G157" s="82"/>
      <x:c r="H157" t="str">
        <x:f>IF(B157="","",IFERROR(VLOOKUP(B157,Termine!$A$6:$E$155,4,FALSE),""))</x:f>
      </x:c>
    </x:row>
    <x:row r="158">
      <x:c r="A158" t="str">
        <x:v>F0153</x:v>
      </x:c>
      <x:c r="B158" s="82"/>
      <x:c r="C158" s="26" t="str">
        <x:f>IF(B158="","",IFERROR(VLOOKUP(B158,Termine!$A$6:$E$155,2,FALSE),""))</x:f>
      </x:c>
      <x:c r="D158" t="str">
        <x:f>IF(C158="","",TEXT(C158,"yyyy-mm"))</x:f>
      </x:c>
      <x:c r="E158" t="str">
        <x:f>IF(B158="","",IFERROR(VLOOKUP(B158,Termine!$A$6:$E$155,5,FALSE),""))</x:f>
      </x:c>
      <x:c r="F158" s="82"/>
      <x:c r="G158" s="82"/>
      <x:c r="H158" t="str">
        <x:f>IF(B158="","",IFERROR(VLOOKUP(B158,Termine!$A$6:$E$155,4,FALSE),""))</x:f>
      </x:c>
    </x:row>
    <x:row r="159">
      <x:c r="A159" t="str">
        <x:v>F0154</x:v>
      </x:c>
      <x:c r="B159" s="82"/>
      <x:c r="C159" s="26" t="str">
        <x:f>IF(B159="","",IFERROR(VLOOKUP(B159,Termine!$A$6:$E$155,2,FALSE),""))</x:f>
      </x:c>
      <x:c r="D159" t="str">
        <x:f>IF(C159="","",TEXT(C159,"yyyy-mm"))</x:f>
      </x:c>
      <x:c r="E159" t="str">
        <x:f>IF(B159="","",IFERROR(VLOOKUP(B159,Termine!$A$6:$E$155,5,FALSE),""))</x:f>
      </x:c>
      <x:c r="F159" s="82"/>
      <x:c r="G159" s="82"/>
      <x:c r="H159" t="str">
        <x:f>IF(B159="","",IFERROR(VLOOKUP(B159,Termine!$A$6:$E$155,4,FALSE),""))</x:f>
      </x:c>
    </x:row>
    <x:row r="160">
      <x:c r="A160" t="str">
        <x:v>F0155</x:v>
      </x:c>
      <x:c r="B160" s="82"/>
      <x:c r="C160" s="26" t="str">
        <x:f>IF(B160="","",IFERROR(VLOOKUP(B160,Termine!$A$6:$E$155,2,FALSE),""))</x:f>
      </x:c>
      <x:c r="D160" t="str">
        <x:f>IF(C160="","",TEXT(C160,"yyyy-mm"))</x:f>
      </x:c>
      <x:c r="E160" t="str">
        <x:f>IF(B160="","",IFERROR(VLOOKUP(B160,Termine!$A$6:$E$155,5,FALSE),""))</x:f>
      </x:c>
      <x:c r="F160" s="82"/>
      <x:c r="G160" s="82"/>
      <x:c r="H160" t="str">
        <x:f>IF(B160="","",IFERROR(VLOOKUP(B160,Termine!$A$6:$E$155,4,FALSE),""))</x:f>
      </x:c>
    </x:row>
    <x:row r="161">
      <x:c r="A161" t="str">
        <x:v>F0156</x:v>
      </x:c>
      <x:c r="B161" s="82"/>
      <x:c r="C161" s="26" t="str">
        <x:f>IF(B161="","",IFERROR(VLOOKUP(B161,Termine!$A$6:$E$155,2,FALSE),""))</x:f>
      </x:c>
      <x:c r="D161" t="str">
        <x:f>IF(C161="","",TEXT(C161,"yyyy-mm"))</x:f>
      </x:c>
      <x:c r="E161" t="str">
        <x:f>IF(B161="","",IFERROR(VLOOKUP(B161,Termine!$A$6:$E$155,5,FALSE),""))</x:f>
      </x:c>
      <x:c r="F161" s="82"/>
      <x:c r="G161" s="82"/>
      <x:c r="H161" t="str">
        <x:f>IF(B161="","",IFERROR(VLOOKUP(B161,Termine!$A$6:$E$155,4,FALSE),""))</x:f>
      </x:c>
    </x:row>
    <x:row r="162">
      <x:c r="A162" t="str">
        <x:v>F0157</x:v>
      </x:c>
      <x:c r="B162" s="82"/>
      <x:c r="C162" s="26" t="str">
        <x:f>IF(B162="","",IFERROR(VLOOKUP(B162,Termine!$A$6:$E$155,2,FALSE),""))</x:f>
      </x:c>
      <x:c r="D162" t="str">
        <x:f>IF(C162="","",TEXT(C162,"yyyy-mm"))</x:f>
      </x:c>
      <x:c r="E162" t="str">
        <x:f>IF(B162="","",IFERROR(VLOOKUP(B162,Termine!$A$6:$E$155,5,FALSE),""))</x:f>
      </x:c>
      <x:c r="F162" s="82"/>
      <x:c r="G162" s="82"/>
      <x:c r="H162" t="str">
        <x:f>IF(B162="","",IFERROR(VLOOKUP(B162,Termine!$A$6:$E$155,4,FALSE),""))</x:f>
      </x:c>
    </x:row>
    <x:row r="163">
      <x:c r="A163" t="str">
        <x:v>F0158</x:v>
      </x:c>
      <x:c r="B163" s="82"/>
      <x:c r="C163" s="26" t="str">
        <x:f>IF(B163="","",IFERROR(VLOOKUP(B163,Termine!$A$6:$E$155,2,FALSE),""))</x:f>
      </x:c>
      <x:c r="D163" t="str">
        <x:f>IF(C163="","",TEXT(C163,"yyyy-mm"))</x:f>
      </x:c>
      <x:c r="E163" t="str">
        <x:f>IF(B163="","",IFERROR(VLOOKUP(B163,Termine!$A$6:$E$155,5,FALSE),""))</x:f>
      </x:c>
      <x:c r="F163" s="82"/>
      <x:c r="G163" s="82"/>
      <x:c r="H163" t="str">
        <x:f>IF(B163="","",IFERROR(VLOOKUP(B163,Termine!$A$6:$E$155,4,FALSE),""))</x:f>
      </x:c>
    </x:row>
    <x:row r="164">
      <x:c r="A164" t="str">
        <x:v>F0159</x:v>
      </x:c>
      <x:c r="B164" s="82"/>
      <x:c r="C164" s="26" t="str">
        <x:f>IF(B164="","",IFERROR(VLOOKUP(B164,Termine!$A$6:$E$155,2,FALSE),""))</x:f>
      </x:c>
      <x:c r="D164" t="str">
        <x:f>IF(C164="","",TEXT(C164,"yyyy-mm"))</x:f>
      </x:c>
      <x:c r="E164" t="str">
        <x:f>IF(B164="","",IFERROR(VLOOKUP(B164,Termine!$A$6:$E$155,5,FALSE),""))</x:f>
      </x:c>
      <x:c r="F164" s="82"/>
      <x:c r="G164" s="82"/>
      <x:c r="H164" t="str">
        <x:f>IF(B164="","",IFERROR(VLOOKUP(B164,Termine!$A$6:$E$155,4,FALSE),""))</x:f>
      </x:c>
    </x:row>
    <x:row r="165">
      <x:c r="A165" t="str">
        <x:v>F0160</x:v>
      </x:c>
      <x:c r="B165" s="82"/>
      <x:c r="C165" s="26" t="str">
        <x:f>IF(B165="","",IFERROR(VLOOKUP(B165,Termine!$A$6:$E$155,2,FALSE),""))</x:f>
      </x:c>
      <x:c r="D165" t="str">
        <x:f>IF(C165="","",TEXT(C165,"yyyy-mm"))</x:f>
      </x:c>
      <x:c r="E165" t="str">
        <x:f>IF(B165="","",IFERROR(VLOOKUP(B165,Termine!$A$6:$E$155,5,FALSE),""))</x:f>
      </x:c>
      <x:c r="F165" s="82"/>
      <x:c r="G165" s="82"/>
      <x:c r="H165" t="str">
        <x:f>IF(B165="","",IFERROR(VLOOKUP(B165,Termine!$A$6:$E$155,4,FALSE),""))</x:f>
      </x:c>
    </x:row>
    <x:row r="166">
      <x:c r="A166" t="str">
        <x:v>F0161</x:v>
      </x:c>
      <x:c r="B166" s="82"/>
      <x:c r="C166" s="26" t="str">
        <x:f>IF(B166="","",IFERROR(VLOOKUP(B166,Termine!$A$6:$E$155,2,FALSE),""))</x:f>
      </x:c>
      <x:c r="D166" t="str">
        <x:f>IF(C166="","",TEXT(C166,"yyyy-mm"))</x:f>
      </x:c>
      <x:c r="E166" t="str">
        <x:f>IF(B166="","",IFERROR(VLOOKUP(B166,Termine!$A$6:$E$155,5,FALSE),""))</x:f>
      </x:c>
      <x:c r="F166" s="82"/>
      <x:c r="G166" s="82"/>
      <x:c r="H166" t="str">
        <x:f>IF(B166="","",IFERROR(VLOOKUP(B166,Termine!$A$6:$E$155,4,FALSE),""))</x:f>
      </x:c>
    </x:row>
    <x:row r="167">
      <x:c r="A167" t="str">
        <x:v>F0162</x:v>
      </x:c>
      <x:c r="B167" s="82"/>
      <x:c r="C167" s="26" t="str">
        <x:f>IF(B167="","",IFERROR(VLOOKUP(B167,Termine!$A$6:$E$155,2,FALSE),""))</x:f>
      </x:c>
      <x:c r="D167" t="str">
        <x:f>IF(C167="","",TEXT(C167,"yyyy-mm"))</x:f>
      </x:c>
      <x:c r="E167" t="str">
        <x:f>IF(B167="","",IFERROR(VLOOKUP(B167,Termine!$A$6:$E$155,5,FALSE),""))</x:f>
      </x:c>
      <x:c r="F167" s="82"/>
      <x:c r="G167" s="82"/>
      <x:c r="H167" t="str">
        <x:f>IF(B167="","",IFERROR(VLOOKUP(B167,Termine!$A$6:$E$155,4,FALSE),""))</x:f>
      </x:c>
    </x:row>
    <x:row r="168">
      <x:c r="A168" t="str">
        <x:v>F0163</x:v>
      </x:c>
      <x:c r="B168" s="82"/>
      <x:c r="C168" s="26" t="str">
        <x:f>IF(B168="","",IFERROR(VLOOKUP(B168,Termine!$A$6:$E$155,2,FALSE),""))</x:f>
      </x:c>
      <x:c r="D168" t="str">
        <x:f>IF(C168="","",TEXT(C168,"yyyy-mm"))</x:f>
      </x:c>
      <x:c r="E168" t="str">
        <x:f>IF(B168="","",IFERROR(VLOOKUP(B168,Termine!$A$6:$E$155,5,FALSE),""))</x:f>
      </x:c>
      <x:c r="F168" s="82"/>
      <x:c r="G168" s="82"/>
      <x:c r="H168" t="str">
        <x:f>IF(B168="","",IFERROR(VLOOKUP(B168,Termine!$A$6:$E$155,4,FALSE),""))</x:f>
      </x:c>
    </x:row>
    <x:row r="169">
      <x:c r="A169" t="str">
        <x:v>F0164</x:v>
      </x:c>
      <x:c r="B169" s="82"/>
      <x:c r="C169" s="26" t="str">
        <x:f>IF(B169="","",IFERROR(VLOOKUP(B169,Termine!$A$6:$E$155,2,FALSE),""))</x:f>
      </x:c>
      <x:c r="D169" t="str">
        <x:f>IF(C169="","",TEXT(C169,"yyyy-mm"))</x:f>
      </x:c>
      <x:c r="E169" t="str">
        <x:f>IF(B169="","",IFERROR(VLOOKUP(B169,Termine!$A$6:$E$155,5,FALSE),""))</x:f>
      </x:c>
      <x:c r="F169" s="82"/>
      <x:c r="G169" s="82"/>
      <x:c r="H169" t="str">
        <x:f>IF(B169="","",IFERROR(VLOOKUP(B169,Termine!$A$6:$E$155,4,FALSE),""))</x:f>
      </x:c>
    </x:row>
    <x:row r="170">
      <x:c r="A170" t="str">
        <x:v>F0165</x:v>
      </x:c>
      <x:c r="B170" s="82"/>
      <x:c r="C170" s="26" t="str">
        <x:f>IF(B170="","",IFERROR(VLOOKUP(B170,Termine!$A$6:$E$155,2,FALSE),""))</x:f>
      </x:c>
      <x:c r="D170" t="str">
        <x:f>IF(C170="","",TEXT(C170,"yyyy-mm"))</x:f>
      </x:c>
      <x:c r="E170" t="str">
        <x:f>IF(B170="","",IFERROR(VLOOKUP(B170,Termine!$A$6:$E$155,5,FALSE),""))</x:f>
      </x:c>
      <x:c r="F170" s="82"/>
      <x:c r="G170" s="82"/>
      <x:c r="H170" t="str">
        <x:f>IF(B170="","",IFERROR(VLOOKUP(B170,Termine!$A$6:$E$155,4,FALSE),""))</x:f>
      </x:c>
    </x:row>
    <x:row r="171">
      <x:c r="A171" t="str">
        <x:v>F0166</x:v>
      </x:c>
      <x:c r="B171" s="82"/>
      <x:c r="C171" s="26" t="str">
        <x:f>IF(B171="","",IFERROR(VLOOKUP(B171,Termine!$A$6:$E$155,2,FALSE),""))</x:f>
      </x:c>
      <x:c r="D171" t="str">
        <x:f>IF(C171="","",TEXT(C171,"yyyy-mm"))</x:f>
      </x:c>
      <x:c r="E171" t="str">
        <x:f>IF(B171="","",IFERROR(VLOOKUP(B171,Termine!$A$6:$E$155,5,FALSE),""))</x:f>
      </x:c>
      <x:c r="F171" s="82"/>
      <x:c r="G171" s="82"/>
      <x:c r="H171" t="str">
        <x:f>IF(B171="","",IFERROR(VLOOKUP(B171,Termine!$A$6:$E$155,4,FALSE),""))</x:f>
      </x:c>
    </x:row>
    <x:row r="172">
      <x:c r="A172" t="str">
        <x:v>F0167</x:v>
      </x:c>
      <x:c r="B172" s="82"/>
      <x:c r="C172" s="26" t="str">
        <x:f>IF(B172="","",IFERROR(VLOOKUP(B172,Termine!$A$6:$E$155,2,FALSE),""))</x:f>
      </x:c>
      <x:c r="D172" t="str">
        <x:f>IF(C172="","",TEXT(C172,"yyyy-mm"))</x:f>
      </x:c>
      <x:c r="E172" t="str">
        <x:f>IF(B172="","",IFERROR(VLOOKUP(B172,Termine!$A$6:$E$155,5,FALSE),""))</x:f>
      </x:c>
      <x:c r="F172" s="82"/>
      <x:c r="G172" s="82"/>
      <x:c r="H172" t="str">
        <x:f>IF(B172="","",IFERROR(VLOOKUP(B172,Termine!$A$6:$E$155,4,FALSE),""))</x:f>
      </x:c>
    </x:row>
    <x:row r="173">
      <x:c r="A173" t="str">
        <x:v>F0168</x:v>
      </x:c>
      <x:c r="B173" s="82"/>
      <x:c r="C173" s="26" t="str">
        <x:f>IF(B173="","",IFERROR(VLOOKUP(B173,Termine!$A$6:$E$155,2,FALSE),""))</x:f>
      </x:c>
      <x:c r="D173" t="str">
        <x:f>IF(C173="","",TEXT(C173,"yyyy-mm"))</x:f>
      </x:c>
      <x:c r="E173" t="str">
        <x:f>IF(B173="","",IFERROR(VLOOKUP(B173,Termine!$A$6:$E$155,5,FALSE),""))</x:f>
      </x:c>
      <x:c r="F173" s="82"/>
      <x:c r="G173" s="82"/>
      <x:c r="H173" t="str">
        <x:f>IF(B173="","",IFERROR(VLOOKUP(B173,Termine!$A$6:$E$155,4,FALSE),""))</x:f>
      </x:c>
    </x:row>
    <x:row r="174">
      <x:c r="A174" t="str">
        <x:v>F0169</x:v>
      </x:c>
      <x:c r="B174" s="82"/>
      <x:c r="C174" s="26" t="str">
        <x:f>IF(B174="","",IFERROR(VLOOKUP(B174,Termine!$A$6:$E$155,2,FALSE),""))</x:f>
      </x:c>
      <x:c r="D174" t="str">
        <x:f>IF(C174="","",TEXT(C174,"yyyy-mm"))</x:f>
      </x:c>
      <x:c r="E174" t="str">
        <x:f>IF(B174="","",IFERROR(VLOOKUP(B174,Termine!$A$6:$E$155,5,FALSE),""))</x:f>
      </x:c>
      <x:c r="F174" s="82"/>
      <x:c r="G174" s="82"/>
      <x:c r="H174" t="str">
        <x:f>IF(B174="","",IFERROR(VLOOKUP(B174,Termine!$A$6:$E$155,4,FALSE),""))</x:f>
      </x:c>
    </x:row>
    <x:row r="175">
      <x:c r="A175" t="str">
        <x:v>F0170</x:v>
      </x:c>
      <x:c r="B175" s="82"/>
      <x:c r="C175" s="26" t="str">
        <x:f>IF(B175="","",IFERROR(VLOOKUP(B175,Termine!$A$6:$E$155,2,FALSE),""))</x:f>
      </x:c>
      <x:c r="D175" t="str">
        <x:f>IF(C175="","",TEXT(C175,"yyyy-mm"))</x:f>
      </x:c>
      <x:c r="E175" t="str">
        <x:f>IF(B175="","",IFERROR(VLOOKUP(B175,Termine!$A$6:$E$155,5,FALSE),""))</x:f>
      </x:c>
      <x:c r="F175" s="82"/>
      <x:c r="G175" s="82"/>
      <x:c r="H175" t="str">
        <x:f>IF(B175="","",IFERROR(VLOOKUP(B175,Termine!$A$6:$E$155,4,FALSE),""))</x:f>
      </x:c>
    </x:row>
    <x:row r="176">
      <x:c r="A176" t="str">
        <x:v>F0171</x:v>
      </x:c>
      <x:c r="B176" s="82"/>
      <x:c r="C176" s="26" t="str">
        <x:f>IF(B176="","",IFERROR(VLOOKUP(B176,Termine!$A$6:$E$155,2,FALSE),""))</x:f>
      </x:c>
      <x:c r="D176" t="str">
        <x:f>IF(C176="","",TEXT(C176,"yyyy-mm"))</x:f>
      </x:c>
      <x:c r="E176" t="str">
        <x:f>IF(B176="","",IFERROR(VLOOKUP(B176,Termine!$A$6:$E$155,5,FALSE),""))</x:f>
      </x:c>
      <x:c r="F176" s="82"/>
      <x:c r="G176" s="82"/>
      <x:c r="H176" t="str">
        <x:f>IF(B176="","",IFERROR(VLOOKUP(B176,Termine!$A$6:$E$155,4,FALSE),""))</x:f>
      </x:c>
    </x:row>
    <x:row r="177">
      <x:c r="A177" t="str">
        <x:v>F0172</x:v>
      </x:c>
      <x:c r="B177" s="82"/>
      <x:c r="C177" s="26" t="str">
        <x:f>IF(B177="","",IFERROR(VLOOKUP(B177,Termine!$A$6:$E$155,2,FALSE),""))</x:f>
      </x:c>
      <x:c r="D177" t="str">
        <x:f>IF(C177="","",TEXT(C177,"yyyy-mm"))</x:f>
      </x:c>
      <x:c r="E177" t="str">
        <x:f>IF(B177="","",IFERROR(VLOOKUP(B177,Termine!$A$6:$E$155,5,FALSE),""))</x:f>
      </x:c>
      <x:c r="F177" s="82"/>
      <x:c r="G177" s="82"/>
      <x:c r="H177" t="str">
        <x:f>IF(B177="","",IFERROR(VLOOKUP(B177,Termine!$A$6:$E$155,4,FALSE),""))</x:f>
      </x:c>
    </x:row>
    <x:row r="178">
      <x:c r="A178" t="str">
        <x:v>F0173</x:v>
      </x:c>
      <x:c r="B178" s="82"/>
      <x:c r="C178" s="26" t="str">
        <x:f>IF(B178="","",IFERROR(VLOOKUP(B178,Termine!$A$6:$E$155,2,FALSE),""))</x:f>
      </x:c>
      <x:c r="D178" t="str">
        <x:f>IF(C178="","",TEXT(C178,"yyyy-mm"))</x:f>
      </x:c>
      <x:c r="E178" t="str">
        <x:f>IF(B178="","",IFERROR(VLOOKUP(B178,Termine!$A$6:$E$155,5,FALSE),""))</x:f>
      </x:c>
      <x:c r="F178" s="82"/>
      <x:c r="G178" s="82"/>
      <x:c r="H178" t="str">
        <x:f>IF(B178="","",IFERROR(VLOOKUP(B178,Termine!$A$6:$E$155,4,FALSE),""))</x:f>
      </x:c>
    </x:row>
    <x:row r="179">
      <x:c r="A179" t="str">
        <x:v>F0174</x:v>
      </x:c>
      <x:c r="B179" s="82"/>
      <x:c r="C179" s="26" t="str">
        <x:f>IF(B179="","",IFERROR(VLOOKUP(B179,Termine!$A$6:$E$155,2,FALSE),""))</x:f>
      </x:c>
      <x:c r="D179" t="str">
        <x:f>IF(C179="","",TEXT(C179,"yyyy-mm"))</x:f>
      </x:c>
      <x:c r="E179" t="str">
        <x:f>IF(B179="","",IFERROR(VLOOKUP(B179,Termine!$A$6:$E$155,5,FALSE),""))</x:f>
      </x:c>
      <x:c r="F179" s="82"/>
      <x:c r="G179" s="82"/>
      <x:c r="H179" t="str">
        <x:f>IF(B179="","",IFERROR(VLOOKUP(B179,Termine!$A$6:$E$155,4,FALSE),""))</x:f>
      </x:c>
    </x:row>
    <x:row r="180">
      <x:c r="A180" t="str">
        <x:v>F0175</x:v>
      </x:c>
      <x:c r="B180" s="82"/>
      <x:c r="C180" s="26" t="str">
        <x:f>IF(B180="","",IFERROR(VLOOKUP(B180,Termine!$A$6:$E$155,2,FALSE),""))</x:f>
      </x:c>
      <x:c r="D180" t="str">
        <x:f>IF(C180="","",TEXT(C180,"yyyy-mm"))</x:f>
      </x:c>
      <x:c r="E180" t="str">
        <x:f>IF(B180="","",IFERROR(VLOOKUP(B180,Termine!$A$6:$E$155,5,FALSE),""))</x:f>
      </x:c>
      <x:c r="F180" s="82"/>
      <x:c r="G180" s="82"/>
      <x:c r="H180" t="str">
        <x:f>IF(B180="","",IFERROR(VLOOKUP(B180,Termine!$A$6:$E$155,4,FALSE),""))</x:f>
      </x:c>
    </x:row>
    <x:row r="181">
      <x:c r="A181" t="str">
        <x:v>F0176</x:v>
      </x:c>
      <x:c r="B181" s="32"/>
      <x:c r="C181" s="26" t="str">
        <x:f>IF(B181="","",IFERROR(VLOOKUP(B181,Termine!$A$6:$E$155,2,FALSE),""))</x:f>
      </x:c>
      <x:c r="D181" t="str">
        <x:f>IF(C181="","",TEXT(C181,"yyyy-mm"))</x:f>
      </x:c>
      <x:c r="E181" t="str">
        <x:f>IF(B181="","",IFERROR(VLOOKUP(B181,Termine!$A$6:$E$155,5,FALSE),""))</x:f>
      </x:c>
      <x:c r="F181" s="32"/>
      <x:c r="G181" s="32"/>
      <x:c r="H181" t="str">
        <x:f>IF(B181="","",IFERROR(VLOOKUP(B181,Termine!$A$6:$E$155,4,FALSE),""))</x:f>
      </x:c>
    </x:row>
    <x:row r="182">
      <x:c r="A182" t="str">
        <x:v>F0177</x:v>
      </x:c>
      <x:c r="B182" s="32"/>
      <x:c r="C182" s="26" t="str">
        <x:f>IF(B182="","",IFERROR(VLOOKUP(B182,Termine!$A$6:$E$155,2,FALSE),""))</x:f>
      </x:c>
      <x:c r="D182" t="str">
        <x:f>IF(C182="","",TEXT(C182,"yyyy-mm"))</x:f>
      </x:c>
      <x:c r="E182" t="str">
        <x:f>IF(B182="","",IFERROR(VLOOKUP(B182,Termine!$A$6:$E$155,5,FALSE),""))</x:f>
      </x:c>
      <x:c r="F182" s="32"/>
      <x:c r="G182" s="32"/>
      <x:c r="H182" t="str">
        <x:f>IF(B182="","",IFERROR(VLOOKUP(B182,Termine!$A$6:$E$155,4,FALSE),""))</x:f>
      </x:c>
    </x:row>
    <x:row r="183">
      <x:c r="A183" t="str">
        <x:v>F0178</x:v>
      </x:c>
      <x:c r="B183" s="32"/>
      <x:c r="C183" s="26" t="str">
        <x:f>IF(B183="","",IFERROR(VLOOKUP(B183,Termine!$A$6:$E$155,2,FALSE),""))</x:f>
      </x:c>
      <x:c r="D183" t="str">
        <x:f>IF(C183="","",TEXT(C183,"yyyy-mm"))</x:f>
      </x:c>
      <x:c r="E183" t="str">
        <x:f>IF(B183="","",IFERROR(VLOOKUP(B183,Termine!$A$6:$E$155,5,FALSE),""))</x:f>
      </x:c>
      <x:c r="F183" s="32"/>
      <x:c r="G183" s="32"/>
      <x:c r="H183" t="str">
        <x:f>IF(B183="","",IFERROR(VLOOKUP(B183,Termine!$A$6:$E$155,4,FALSE),""))</x:f>
      </x:c>
    </x:row>
    <x:row r="184">
      <x:c r="A184" t="str">
        <x:v>F0179</x:v>
      </x:c>
      <x:c r="B184" s="32"/>
      <x:c r="C184" s="26" t="str">
        <x:f>IF(B184="","",IFERROR(VLOOKUP(B184,Termine!$A$6:$E$155,2,FALSE),""))</x:f>
      </x:c>
      <x:c r="D184" t="str">
        <x:f>IF(C184="","",TEXT(C184,"yyyy-mm"))</x:f>
      </x:c>
      <x:c r="E184" t="str">
        <x:f>IF(B184="","",IFERROR(VLOOKUP(B184,Termine!$A$6:$E$155,5,FALSE),""))</x:f>
      </x:c>
      <x:c r="F184" s="32"/>
      <x:c r="G184" s="32"/>
      <x:c r="H184" t="str">
        <x:f>IF(B184="","",IFERROR(VLOOKUP(B184,Termine!$A$6:$E$155,4,FALSE),""))</x:f>
      </x:c>
    </x:row>
    <x:row r="185">
      <x:c r="A185" t="str">
        <x:v>F0180</x:v>
      </x:c>
      <x:c r="B185" s="32"/>
      <x:c r="C185" s="26" t="str">
        <x:f>IF(B185="","",IFERROR(VLOOKUP(B185,Termine!$A$6:$E$155,2,FALSE),""))</x:f>
      </x:c>
      <x:c r="D185" t="str">
        <x:f>IF(C185="","",TEXT(C185,"yyyy-mm"))</x:f>
      </x:c>
      <x:c r="E185" t="str">
        <x:f>IF(B185="","",IFERROR(VLOOKUP(B185,Termine!$A$6:$E$155,5,FALSE),""))</x:f>
      </x:c>
      <x:c r="F185" s="32"/>
      <x:c r="G185" s="32"/>
      <x:c r="H185" t="str">
        <x:f>IF(B185="","",IFERROR(VLOOKUP(B185,Termine!$A$6:$E$155,4,FALSE),""))</x:f>
      </x:c>
    </x:row>
    <x:row r="186">
      <x:c r="A186" t="str">
        <x:v>F0181</x:v>
      </x:c>
      <x:c r="B186" s="32"/>
      <x:c r="C186" s="26" t="str">
        <x:f>IF(B186="","",IFERROR(VLOOKUP(B186,Termine!$A$6:$E$155,2,FALSE),""))</x:f>
      </x:c>
      <x:c r="D186" t="str">
        <x:f>IF(C186="","",TEXT(C186,"yyyy-mm"))</x:f>
      </x:c>
      <x:c r="E186" t="str">
        <x:f>IF(B186="","",IFERROR(VLOOKUP(B186,Termine!$A$6:$E$155,5,FALSE),""))</x:f>
      </x:c>
      <x:c r="F186" s="32"/>
      <x:c r="G186" s="32"/>
      <x:c r="H186" t="str">
        <x:f>IF(B186="","",IFERROR(VLOOKUP(B186,Termine!$A$6:$E$155,4,FALSE),""))</x:f>
      </x:c>
    </x:row>
    <x:row r="187">
      <x:c r="A187" t="str">
        <x:v>F0182</x:v>
      </x:c>
      <x:c r="B187" s="32"/>
      <x:c r="C187" s="26" t="str">
        <x:f>IF(B187="","",IFERROR(VLOOKUP(B187,Termine!$A$6:$E$155,2,FALSE),""))</x:f>
      </x:c>
      <x:c r="D187" t="str">
        <x:f>IF(C187="","",TEXT(C187,"yyyy-mm"))</x:f>
      </x:c>
      <x:c r="E187" t="str">
        <x:f>IF(B187="","",IFERROR(VLOOKUP(B187,Termine!$A$6:$E$155,5,FALSE),""))</x:f>
      </x:c>
      <x:c r="F187" s="32"/>
      <x:c r="G187" s="32"/>
      <x:c r="H187" t="str">
        <x:f>IF(B187="","",IFERROR(VLOOKUP(B187,Termine!$A$6:$E$155,4,FALSE),""))</x:f>
      </x:c>
    </x:row>
    <x:row r="188">
      <x:c r="A188" t="str">
        <x:v>F0183</x:v>
      </x:c>
      <x:c r="B188" s="32"/>
      <x:c r="C188" s="26" t="str">
        <x:f>IF(B188="","",IFERROR(VLOOKUP(B188,Termine!$A$6:$E$155,2,FALSE),""))</x:f>
      </x:c>
      <x:c r="D188" t="str">
        <x:f>IF(C188="","",TEXT(C188,"yyyy-mm"))</x:f>
      </x:c>
      <x:c r="E188" t="str">
        <x:f>IF(B188="","",IFERROR(VLOOKUP(B188,Termine!$A$6:$E$155,5,FALSE),""))</x:f>
      </x:c>
      <x:c r="F188" s="32"/>
      <x:c r="G188" s="32"/>
      <x:c r="H188" t="str">
        <x:f>IF(B188="","",IFERROR(VLOOKUP(B188,Termine!$A$6:$E$155,4,FALSE),""))</x:f>
      </x:c>
    </x:row>
    <x:row r="189">
      <x:c r="A189" t="str">
        <x:v>F0184</x:v>
      </x:c>
      <x:c r="B189" s="32"/>
      <x:c r="C189" s="26" t="str">
        <x:f>IF(B189="","",IFERROR(VLOOKUP(B189,Termine!$A$6:$E$155,2,FALSE),""))</x:f>
      </x:c>
      <x:c r="D189" t="str">
        <x:f>IF(C189="","",TEXT(C189,"yyyy-mm"))</x:f>
      </x:c>
      <x:c r="E189" t="str">
        <x:f>IF(B189="","",IFERROR(VLOOKUP(B189,Termine!$A$6:$E$155,5,FALSE),""))</x:f>
      </x:c>
      <x:c r="F189" s="32"/>
      <x:c r="G189" s="32"/>
      <x:c r="H189" t="str">
        <x:f>IF(B189="","",IFERROR(VLOOKUP(B189,Termine!$A$6:$E$155,4,FALSE),""))</x:f>
      </x:c>
    </x:row>
    <x:row r="190">
      <x:c r="A190" t="str">
        <x:v>F0185</x:v>
      </x:c>
      <x:c r="B190" s="32"/>
      <x:c r="C190" s="26" t="str">
        <x:f>IF(B190="","",IFERROR(VLOOKUP(B190,Termine!$A$6:$E$155,2,FALSE),""))</x:f>
      </x:c>
      <x:c r="D190" t="str">
        <x:f>IF(C190="","",TEXT(C190,"yyyy-mm"))</x:f>
      </x:c>
      <x:c r="E190" t="str">
        <x:f>IF(B190="","",IFERROR(VLOOKUP(B190,Termine!$A$6:$E$155,5,FALSE),""))</x:f>
      </x:c>
      <x:c r="F190" s="32"/>
      <x:c r="G190" s="32"/>
      <x:c r="H190" t="str">
        <x:f>IF(B190="","",IFERROR(VLOOKUP(B190,Termine!$A$6:$E$155,4,FALSE),""))</x:f>
      </x:c>
    </x:row>
    <x:row r="191">
      <x:c r="A191" t="str">
        <x:v>F0186</x:v>
      </x:c>
      <x:c r="B191" s="32"/>
      <x:c r="C191" s="26" t="str">
        <x:f>IF(B191="","",IFERROR(VLOOKUP(B191,Termine!$A$6:$E$155,2,FALSE),""))</x:f>
      </x:c>
      <x:c r="D191" t="str">
        <x:f>IF(C191="","",TEXT(C191,"yyyy-mm"))</x:f>
      </x:c>
      <x:c r="E191" t="str">
        <x:f>IF(B191="","",IFERROR(VLOOKUP(B191,Termine!$A$6:$E$155,5,FALSE),""))</x:f>
      </x:c>
      <x:c r="F191" s="32"/>
      <x:c r="G191" s="32"/>
      <x:c r="H191" t="str">
        <x:f>IF(B191="","",IFERROR(VLOOKUP(B191,Termine!$A$6:$E$155,4,FALSE),""))</x:f>
      </x:c>
    </x:row>
    <x:row r="192">
      <x:c r="A192" t="str">
        <x:v>F0187</x:v>
      </x:c>
      <x:c r="B192" s="32"/>
      <x:c r="C192" s="26" t="str">
        <x:f>IF(B192="","",IFERROR(VLOOKUP(B192,Termine!$A$6:$E$155,2,FALSE),""))</x:f>
      </x:c>
      <x:c r="D192" t="str">
        <x:f>IF(C192="","",TEXT(C192,"yyyy-mm"))</x:f>
      </x:c>
      <x:c r="E192" t="str">
        <x:f>IF(B192="","",IFERROR(VLOOKUP(B192,Termine!$A$6:$E$155,5,FALSE),""))</x:f>
      </x:c>
      <x:c r="F192" s="32"/>
      <x:c r="G192" s="32"/>
      <x:c r="H192" t="str">
        <x:f>IF(B192="","",IFERROR(VLOOKUP(B192,Termine!$A$6:$E$155,4,FALSE),""))</x:f>
      </x:c>
    </x:row>
    <x:row r="193">
      <x:c r="A193" t="str">
        <x:v>F0188</x:v>
      </x:c>
      <x:c r="B193" s="32"/>
      <x:c r="C193" s="26" t="str">
        <x:f>IF(B193="","",IFERROR(VLOOKUP(B193,Termine!$A$6:$E$155,2,FALSE),""))</x:f>
      </x:c>
      <x:c r="D193" t="str">
        <x:f>IF(C193="","",TEXT(C193,"yyyy-mm"))</x:f>
      </x:c>
      <x:c r="E193" t="str">
        <x:f>IF(B193="","",IFERROR(VLOOKUP(B193,Termine!$A$6:$E$155,5,FALSE),""))</x:f>
      </x:c>
      <x:c r="F193" s="32"/>
      <x:c r="G193" s="32"/>
      <x:c r="H193" t="str">
        <x:f>IF(B193="","",IFERROR(VLOOKUP(B193,Termine!$A$6:$E$155,4,FALSE),""))</x:f>
      </x:c>
    </x:row>
    <x:row r="194">
      <x:c r="A194" t="str">
        <x:v>F0189</x:v>
      </x:c>
      <x:c r="B194" s="32"/>
      <x:c r="C194" s="26" t="str">
        <x:f>IF(B194="","",IFERROR(VLOOKUP(B194,Termine!$A$6:$E$155,2,FALSE),""))</x:f>
      </x:c>
      <x:c r="D194" t="str">
        <x:f>IF(C194="","",TEXT(C194,"yyyy-mm"))</x:f>
      </x:c>
      <x:c r="E194" t="str">
        <x:f>IF(B194="","",IFERROR(VLOOKUP(B194,Termine!$A$6:$E$155,5,FALSE),""))</x:f>
      </x:c>
      <x:c r="F194" s="32"/>
      <x:c r="G194" s="32"/>
      <x:c r="H194" t="str">
        <x:f>IF(B194="","",IFERROR(VLOOKUP(B194,Termine!$A$6:$E$155,4,FALSE),""))</x:f>
      </x:c>
    </x:row>
    <x:row r="195">
      <x:c r="A195" t="str">
        <x:v>F0190</x:v>
      </x:c>
      <x:c r="B195" s="32"/>
      <x:c r="C195" s="26" t="str">
        <x:f>IF(B195="","",IFERROR(VLOOKUP(B195,Termine!$A$6:$E$155,2,FALSE),""))</x:f>
      </x:c>
      <x:c r="D195" t="str">
        <x:f>IF(C195="","",TEXT(C195,"yyyy-mm"))</x:f>
      </x:c>
      <x:c r="E195" t="str">
        <x:f>IF(B195="","",IFERROR(VLOOKUP(B195,Termine!$A$6:$E$155,5,FALSE),""))</x:f>
      </x:c>
      <x:c r="F195" s="32"/>
      <x:c r="G195" s="32"/>
      <x:c r="H195" t="str">
        <x:f>IF(B195="","",IFERROR(VLOOKUP(B195,Termine!$A$6:$E$155,4,FALSE),""))</x:f>
      </x:c>
    </x:row>
    <x:row r="196">
      <x:c r="A196" t="str">
        <x:v>F0191</x:v>
      </x:c>
      <x:c r="B196" s="32"/>
      <x:c r="C196" s="26" t="str">
        <x:f>IF(B196="","",IFERROR(VLOOKUP(B196,Termine!$A$6:$E$155,2,FALSE),""))</x:f>
      </x:c>
      <x:c r="D196" t="str">
        <x:f>IF(C196="","",TEXT(C196,"yyyy-mm"))</x:f>
      </x:c>
      <x:c r="E196" t="str">
        <x:f>IF(B196="","",IFERROR(VLOOKUP(B196,Termine!$A$6:$E$155,5,FALSE),""))</x:f>
      </x:c>
      <x:c r="F196" s="32"/>
      <x:c r="G196" s="32"/>
      <x:c r="H196" t="str">
        <x:f>IF(B196="","",IFERROR(VLOOKUP(B196,Termine!$A$6:$E$155,4,FALSE),""))</x:f>
      </x:c>
    </x:row>
    <x:row r="197">
      <x:c r="A197" t="str">
        <x:v>F0192</x:v>
      </x:c>
      <x:c r="B197" s="32"/>
      <x:c r="C197" s="26" t="str">
        <x:f>IF(B197="","",IFERROR(VLOOKUP(B197,Termine!$A$6:$E$155,2,FALSE),""))</x:f>
      </x:c>
      <x:c r="D197" t="str">
        <x:f>IF(C197="","",TEXT(C197,"yyyy-mm"))</x:f>
      </x:c>
      <x:c r="E197" t="str">
        <x:f>IF(B197="","",IFERROR(VLOOKUP(B197,Termine!$A$6:$E$155,5,FALSE),""))</x:f>
      </x:c>
      <x:c r="F197" s="32"/>
      <x:c r="G197" s="32"/>
      <x:c r="H197" t="str">
        <x:f>IF(B197="","",IFERROR(VLOOKUP(B197,Termine!$A$6:$E$155,4,FALSE),""))</x:f>
      </x:c>
    </x:row>
    <x:row r="198">
      <x:c r="A198" t="str">
        <x:v>F0193</x:v>
      </x:c>
      <x:c r="B198" s="32"/>
      <x:c r="C198" s="26" t="str">
        <x:f>IF(B198="","",IFERROR(VLOOKUP(B198,Termine!$A$6:$E$155,2,FALSE),""))</x:f>
      </x:c>
      <x:c r="D198" t="str">
        <x:f>IF(C198="","",TEXT(C198,"yyyy-mm"))</x:f>
      </x:c>
      <x:c r="E198" t="str">
        <x:f>IF(B198="","",IFERROR(VLOOKUP(B198,Termine!$A$6:$E$155,5,FALSE),""))</x:f>
      </x:c>
      <x:c r="F198" s="32"/>
      <x:c r="G198" s="32"/>
      <x:c r="H198" t="str">
        <x:f>IF(B198="","",IFERROR(VLOOKUP(B198,Termine!$A$6:$E$155,4,FALSE),""))</x:f>
      </x:c>
    </x:row>
    <x:row r="199">
      <x:c r="A199" t="str">
        <x:v>F0194</x:v>
      </x:c>
      <x:c r="B199" s="32"/>
      <x:c r="C199" s="26" t="str">
        <x:f>IF(B199="","",IFERROR(VLOOKUP(B199,Termine!$A$6:$E$155,2,FALSE),""))</x:f>
      </x:c>
      <x:c r="D199" t="str">
        <x:f>IF(C199="","",TEXT(C199,"yyyy-mm"))</x:f>
      </x:c>
      <x:c r="E199" t="str">
        <x:f>IF(B199="","",IFERROR(VLOOKUP(B199,Termine!$A$6:$E$155,5,FALSE),""))</x:f>
      </x:c>
      <x:c r="F199" s="32"/>
      <x:c r="G199" s="32"/>
      <x:c r="H199" t="str">
        <x:f>IF(B199="","",IFERROR(VLOOKUP(B199,Termine!$A$6:$E$155,4,FALSE),""))</x:f>
      </x:c>
    </x:row>
    <x:row r="200">
      <x:c r="A200" t="str">
        <x:v>F0195</x:v>
      </x:c>
      <x:c r="B200" s="32"/>
      <x:c r="C200" s="26" t="str">
        <x:f>IF(B200="","",IFERROR(VLOOKUP(B200,Termine!$A$6:$E$155,2,FALSE),""))</x:f>
      </x:c>
      <x:c r="D200" t="str">
        <x:f>IF(C200="","",TEXT(C200,"yyyy-mm"))</x:f>
      </x:c>
      <x:c r="E200" t="str">
        <x:f>IF(B200="","",IFERROR(VLOOKUP(B200,Termine!$A$6:$E$155,5,FALSE),""))</x:f>
      </x:c>
      <x:c r="F200" s="32"/>
      <x:c r="G200" s="32"/>
      <x:c r="H200" t="str">
        <x:f>IF(B200="","",IFERROR(VLOOKUP(B200,Termine!$A$6:$E$155,4,FALSE),""))</x:f>
      </x:c>
    </x:row>
    <x:row r="201">
      <x:c r="A201" t="str">
        <x:v>F0196</x:v>
      </x:c>
      <x:c r="B201" s="32"/>
      <x:c r="C201" s="26" t="str">
        <x:f>IF(B201="","",IFERROR(VLOOKUP(B201,Termine!$A$6:$E$155,2,FALSE),""))</x:f>
      </x:c>
      <x:c r="D201" t="str">
        <x:f>IF(C201="","",TEXT(C201,"yyyy-mm"))</x:f>
      </x:c>
      <x:c r="E201" t="str">
        <x:f>IF(B201="","",IFERROR(VLOOKUP(B201,Termine!$A$6:$E$155,5,FALSE),""))</x:f>
      </x:c>
      <x:c r="F201" s="32"/>
      <x:c r="G201" s="32"/>
      <x:c r="H201" t="str">
        <x:f>IF(B201="","",IFERROR(VLOOKUP(B201,Termine!$A$6:$E$155,4,FALSE),""))</x:f>
      </x:c>
    </x:row>
    <x:row r="202">
      <x:c r="A202" t="str">
        <x:v>F0197</x:v>
      </x:c>
      <x:c r="B202" s="32"/>
      <x:c r="C202" s="26" t="str">
        <x:f>IF(B202="","",IFERROR(VLOOKUP(B202,Termine!$A$6:$E$155,2,FALSE),""))</x:f>
      </x:c>
      <x:c r="D202" t="str">
        <x:f>IF(C202="","",TEXT(C202,"yyyy-mm"))</x:f>
      </x:c>
      <x:c r="E202" t="str">
        <x:f>IF(B202="","",IFERROR(VLOOKUP(B202,Termine!$A$6:$E$155,5,FALSE),""))</x:f>
      </x:c>
      <x:c r="F202" s="32"/>
      <x:c r="G202" s="32"/>
      <x:c r="H202" t="str">
        <x:f>IF(B202="","",IFERROR(VLOOKUP(B202,Termine!$A$6:$E$155,4,FALSE),""))</x:f>
      </x:c>
    </x:row>
    <x:row r="203">
      <x:c r="A203" t="str">
        <x:v>F0198</x:v>
      </x:c>
      <x:c r="B203" s="32"/>
      <x:c r="C203" s="26" t="str">
        <x:f>IF(B203="","",IFERROR(VLOOKUP(B203,Termine!$A$6:$E$155,2,FALSE),""))</x:f>
      </x:c>
      <x:c r="D203" t="str">
        <x:f>IF(C203="","",TEXT(C203,"yyyy-mm"))</x:f>
      </x:c>
      <x:c r="E203" t="str">
        <x:f>IF(B203="","",IFERROR(VLOOKUP(B203,Termine!$A$6:$E$155,5,FALSE),""))</x:f>
      </x:c>
      <x:c r="F203" s="32"/>
      <x:c r="G203" s="32"/>
      <x:c r="H203" t="str">
        <x:f>IF(B203="","",IFERROR(VLOOKUP(B203,Termine!$A$6:$E$155,4,FALSE),""))</x:f>
      </x:c>
    </x:row>
    <x:row r="204">
      <x:c r="A204" t="str">
        <x:v>F0199</x:v>
      </x:c>
      <x:c r="B204" s="32"/>
      <x:c r="C204" s="26" t="str">
        <x:f>IF(B204="","",IFERROR(VLOOKUP(B204,Termine!$A$6:$E$155,2,FALSE),""))</x:f>
      </x:c>
      <x:c r="D204" t="str">
        <x:f>IF(C204="","",TEXT(C204,"yyyy-mm"))</x:f>
      </x:c>
      <x:c r="E204" t="str">
        <x:f>IF(B204="","",IFERROR(VLOOKUP(B204,Termine!$A$6:$E$155,5,FALSE),""))</x:f>
      </x:c>
      <x:c r="F204" s="32"/>
      <x:c r="G204" s="32"/>
      <x:c r="H204" t="str">
        <x:f>IF(B204="","",IFERROR(VLOOKUP(B204,Termine!$A$6:$E$155,4,FALSE),""))</x:f>
      </x:c>
    </x:row>
    <x:row r="205">
      <x:c r="A205" t="str">
        <x:v>F0200</x:v>
      </x:c>
      <x:c r="B205" s="32"/>
      <x:c r="C205" s="26" t="str">
        <x:f>IF(B205="","",IFERROR(VLOOKUP(B205,Termine!$A$6:$E$155,2,FALSE),""))</x:f>
      </x:c>
      <x:c r="D205" t="str">
        <x:f>IF(C205="","",TEXT(C205,"yyyy-mm"))</x:f>
      </x:c>
      <x:c r="E205" t="str">
        <x:f>IF(B205="","",IFERROR(VLOOKUP(B205,Termine!$A$6:$E$155,5,FALSE),""))</x:f>
      </x:c>
      <x:c r="F205" s="32"/>
      <x:c r="G205" s="32"/>
      <x:c r="H205" t="str">
        <x:f>IF(B205="","",IFERROR(VLOOKUP(B205,Termine!$A$6:$E$155,4,FALSE),""))</x:f>
      </x:c>
    </x:row>
    <x:row r="206">
      <x:c r="A206" t="str">
        <x:v>F0201</x:v>
      </x:c>
      <x:c r="B206" s="32"/>
      <x:c r="C206" s="26" t="str">
        <x:f>IF(B206="","",IFERROR(VLOOKUP(B206,Termine!$A$6:$E$155,2,FALSE),""))</x:f>
      </x:c>
      <x:c r="D206" t="str">
        <x:f>IF(C206="","",TEXT(C206,"yyyy-mm"))</x:f>
      </x:c>
      <x:c r="E206" t="str">
        <x:f>IF(B206="","",IFERROR(VLOOKUP(B206,Termine!$A$6:$E$155,5,FALSE),""))</x:f>
      </x:c>
      <x:c r="F206" s="32"/>
      <x:c r="G206" s="32"/>
      <x:c r="H206" t="str">
        <x:f>IF(B206="","",IFERROR(VLOOKUP(B206,Termine!$A$6:$E$155,4,FALSE),""))</x:f>
      </x:c>
    </x:row>
    <x:row r="207">
      <x:c r="A207" t="str">
        <x:v>F0202</x:v>
      </x:c>
      <x:c r="B207" s="32"/>
      <x:c r="C207" s="26" t="str">
        <x:f>IF(B207="","",IFERROR(VLOOKUP(B207,Termine!$A$6:$E$155,2,FALSE),""))</x:f>
      </x:c>
      <x:c r="D207" t="str">
        <x:f>IF(C207="","",TEXT(C207,"yyyy-mm"))</x:f>
      </x:c>
      <x:c r="E207" t="str">
        <x:f>IF(B207="","",IFERROR(VLOOKUP(B207,Termine!$A$6:$E$155,5,FALSE),""))</x:f>
      </x:c>
      <x:c r="F207" s="32"/>
      <x:c r="G207" s="32"/>
      <x:c r="H207" t="str">
        <x:f>IF(B207="","",IFERROR(VLOOKUP(B207,Termine!$A$6:$E$155,4,FALSE),""))</x:f>
      </x:c>
    </x:row>
    <x:row r="208">
      <x:c r="A208" t="str">
        <x:v>F0203</x:v>
      </x:c>
      <x:c r="B208" s="32"/>
      <x:c r="C208" s="26" t="str">
        <x:f>IF(B208="","",IFERROR(VLOOKUP(B208,Termine!$A$6:$E$155,2,FALSE),""))</x:f>
      </x:c>
      <x:c r="D208" t="str">
        <x:f>IF(C208="","",TEXT(C208,"yyyy-mm"))</x:f>
      </x:c>
      <x:c r="E208" t="str">
        <x:f>IF(B208="","",IFERROR(VLOOKUP(B208,Termine!$A$6:$E$155,5,FALSE),""))</x:f>
      </x:c>
      <x:c r="F208" s="32"/>
      <x:c r="G208" s="32"/>
      <x:c r="H208" t="str">
        <x:f>IF(B208="","",IFERROR(VLOOKUP(B208,Termine!$A$6:$E$155,4,FALSE),""))</x:f>
      </x:c>
    </x:row>
    <x:row r="209">
      <x:c r="A209" t="str">
        <x:v>F0204</x:v>
      </x:c>
      <x:c r="B209" s="32"/>
      <x:c r="C209" s="26" t="str">
        <x:f>IF(B209="","",IFERROR(VLOOKUP(B209,Termine!$A$6:$E$155,2,FALSE),""))</x:f>
      </x:c>
      <x:c r="D209" t="str">
        <x:f>IF(C209="","",TEXT(C209,"yyyy-mm"))</x:f>
      </x:c>
      <x:c r="E209" t="str">
        <x:f>IF(B209="","",IFERROR(VLOOKUP(B209,Termine!$A$6:$E$155,5,FALSE),""))</x:f>
      </x:c>
      <x:c r="F209" s="32"/>
      <x:c r="G209" s="32"/>
      <x:c r="H209" t="str">
        <x:f>IF(B209="","",IFERROR(VLOOKUP(B209,Termine!$A$6:$E$155,4,FALSE),""))</x:f>
      </x:c>
    </x:row>
    <x:row r="210">
      <x:c r="A210" t="str">
        <x:v>F0205</x:v>
      </x:c>
      <x:c r="B210" s="32"/>
      <x:c r="C210" s="26" t="str">
        <x:f>IF(B210="","",IFERROR(VLOOKUP(B210,Termine!$A$6:$E$155,2,FALSE),""))</x:f>
      </x:c>
      <x:c r="D210" t="str">
        <x:f>IF(C210="","",TEXT(C210,"yyyy-mm"))</x:f>
      </x:c>
      <x:c r="E210" t="str">
        <x:f>IF(B210="","",IFERROR(VLOOKUP(B210,Termine!$A$6:$E$155,5,FALSE),""))</x:f>
      </x:c>
      <x:c r="F210" s="32"/>
      <x:c r="G210" s="32"/>
      <x:c r="H210" t="str">
        <x:f>IF(B210="","",IFERROR(VLOOKUP(B210,Termine!$A$6:$E$155,4,FALSE),""))</x:f>
      </x:c>
    </x:row>
    <x:row r="211">
      <x:c r="A211" t="str">
        <x:v>F0206</x:v>
      </x:c>
      <x:c r="B211" s="32"/>
      <x:c r="C211" s="26" t="str">
        <x:f>IF(B211="","",IFERROR(VLOOKUP(B211,Termine!$A$6:$E$155,2,FALSE),""))</x:f>
      </x:c>
      <x:c r="D211" t="str">
        <x:f>IF(C211="","",TEXT(C211,"yyyy-mm"))</x:f>
      </x:c>
      <x:c r="E211" t="str">
        <x:f>IF(B211="","",IFERROR(VLOOKUP(B211,Termine!$A$6:$E$155,5,FALSE),""))</x:f>
      </x:c>
      <x:c r="F211" s="32"/>
      <x:c r="G211" s="32"/>
      <x:c r="H211" t="str">
        <x:f>IF(B211="","",IFERROR(VLOOKUP(B211,Termine!$A$6:$E$155,4,FALSE),""))</x:f>
      </x:c>
    </x:row>
    <x:row r="212">
      <x:c r="A212" t="str">
        <x:v>F0207</x:v>
      </x:c>
      <x:c r="B212" s="32"/>
      <x:c r="C212" s="26" t="str">
        <x:f>IF(B212="","",IFERROR(VLOOKUP(B212,Termine!$A$6:$E$155,2,FALSE),""))</x:f>
      </x:c>
      <x:c r="D212" t="str">
        <x:f>IF(C212="","",TEXT(C212,"yyyy-mm"))</x:f>
      </x:c>
      <x:c r="E212" t="str">
        <x:f>IF(B212="","",IFERROR(VLOOKUP(B212,Termine!$A$6:$E$155,5,FALSE),""))</x:f>
      </x:c>
      <x:c r="F212" s="32"/>
      <x:c r="G212" s="32"/>
      <x:c r="H212" t="str">
        <x:f>IF(B212="","",IFERROR(VLOOKUP(B212,Termine!$A$6:$E$155,4,FALSE),""))</x:f>
      </x:c>
    </x:row>
    <x:row r="213">
      <x:c r="A213" t="str">
        <x:v>F0208</x:v>
      </x:c>
      <x:c r="B213" s="32"/>
      <x:c r="C213" s="26" t="str">
        <x:f>IF(B213="","",IFERROR(VLOOKUP(B213,Termine!$A$6:$E$155,2,FALSE),""))</x:f>
      </x:c>
      <x:c r="D213" t="str">
        <x:f>IF(C213="","",TEXT(C213,"yyyy-mm"))</x:f>
      </x:c>
      <x:c r="E213" t="str">
        <x:f>IF(B213="","",IFERROR(VLOOKUP(B213,Termine!$A$6:$E$155,5,FALSE),""))</x:f>
      </x:c>
      <x:c r="F213" s="32"/>
      <x:c r="G213" s="32"/>
      <x:c r="H213" t="str">
        <x:f>IF(B213="","",IFERROR(VLOOKUP(B213,Termine!$A$6:$E$155,4,FALSE),""))</x:f>
      </x:c>
    </x:row>
    <x:row r="214">
      <x:c r="A214" t="str">
        <x:v>F0209</x:v>
      </x:c>
      <x:c r="B214" s="32"/>
      <x:c r="C214" s="26" t="str">
        <x:f>IF(B214="","",IFERROR(VLOOKUP(B214,Termine!$A$6:$E$155,2,FALSE),""))</x:f>
      </x:c>
      <x:c r="D214" t="str">
        <x:f>IF(C214="","",TEXT(C214,"yyyy-mm"))</x:f>
      </x:c>
      <x:c r="E214" t="str">
        <x:f>IF(B214="","",IFERROR(VLOOKUP(B214,Termine!$A$6:$E$155,5,FALSE),""))</x:f>
      </x:c>
      <x:c r="F214" s="32"/>
      <x:c r="G214" s="32"/>
      <x:c r="H214" t="str">
        <x:f>IF(B214="","",IFERROR(VLOOKUP(B214,Termine!$A$6:$E$155,4,FALSE),""))</x:f>
      </x:c>
    </x:row>
    <x:row r="215">
      <x:c r="A215" t="str">
        <x:v>F0210</x:v>
      </x:c>
      <x:c r="B215" s="32"/>
      <x:c r="C215" s="26" t="str">
        <x:f>IF(B215="","",IFERROR(VLOOKUP(B215,Termine!$A$6:$E$155,2,FALSE),""))</x:f>
      </x:c>
      <x:c r="D215" t="str">
        <x:f>IF(C215="","",TEXT(C215,"yyyy-mm"))</x:f>
      </x:c>
      <x:c r="E215" t="str">
        <x:f>IF(B215="","",IFERROR(VLOOKUP(B215,Termine!$A$6:$E$155,5,FALSE),""))</x:f>
      </x:c>
      <x:c r="F215" s="32"/>
      <x:c r="G215" s="32"/>
      <x:c r="H215" t="str">
        <x:f>IF(B215="","",IFERROR(VLOOKUP(B215,Termine!$A$6:$E$155,4,FALSE),""))</x:f>
      </x:c>
    </x:row>
    <x:row r="216">
      <x:c r="A216" t="str">
        <x:v>F0211</x:v>
      </x:c>
      <x:c r="B216" s="32"/>
      <x:c r="C216" s="26" t="str">
        <x:f>IF(B216="","",IFERROR(VLOOKUP(B216,Termine!$A$6:$E$155,2,FALSE),""))</x:f>
      </x:c>
      <x:c r="D216" t="str">
        <x:f>IF(C216="","",TEXT(C216,"yyyy-mm"))</x:f>
      </x:c>
      <x:c r="E216" t="str">
        <x:f>IF(B216="","",IFERROR(VLOOKUP(B216,Termine!$A$6:$E$155,5,FALSE),""))</x:f>
      </x:c>
      <x:c r="F216" s="32"/>
      <x:c r="G216" s="32"/>
      <x:c r="H216" t="str">
        <x:f>IF(B216="","",IFERROR(VLOOKUP(B216,Termine!$A$6:$E$155,4,FALSE),""))</x:f>
      </x:c>
    </x:row>
    <x:row r="217">
      <x:c r="A217" t="str">
        <x:v>F0212</x:v>
      </x:c>
      <x:c r="B217" s="32"/>
      <x:c r="C217" s="26" t="str">
        <x:f>IF(B217="","",IFERROR(VLOOKUP(B217,Termine!$A$6:$E$155,2,FALSE),""))</x:f>
      </x:c>
      <x:c r="D217" t="str">
        <x:f>IF(C217="","",TEXT(C217,"yyyy-mm"))</x:f>
      </x:c>
      <x:c r="E217" t="str">
        <x:f>IF(B217="","",IFERROR(VLOOKUP(B217,Termine!$A$6:$E$155,5,FALSE),""))</x:f>
      </x:c>
      <x:c r="F217" s="32"/>
      <x:c r="G217" s="32"/>
      <x:c r="H217" t="str">
        <x:f>IF(B217="","",IFERROR(VLOOKUP(B217,Termine!$A$6:$E$155,4,FALSE),""))</x:f>
      </x:c>
    </x:row>
    <x:row r="218">
      <x:c r="A218" t="str">
        <x:v>F0213</x:v>
      </x:c>
      <x:c r="B218" s="32"/>
      <x:c r="C218" s="26" t="str">
        <x:f>IF(B218="","",IFERROR(VLOOKUP(B218,Termine!$A$6:$E$155,2,FALSE),""))</x:f>
      </x:c>
      <x:c r="D218" t="str">
        <x:f>IF(C218="","",TEXT(C218,"yyyy-mm"))</x:f>
      </x:c>
      <x:c r="E218" t="str">
        <x:f>IF(B218="","",IFERROR(VLOOKUP(B218,Termine!$A$6:$E$155,5,FALSE),""))</x:f>
      </x:c>
      <x:c r="F218" s="32"/>
      <x:c r="G218" s="32"/>
      <x:c r="H218" t="str">
        <x:f>IF(B218="","",IFERROR(VLOOKUP(B218,Termine!$A$6:$E$155,4,FALSE),""))</x:f>
      </x:c>
    </x:row>
    <x:row r="219">
      <x:c r="A219" t="str">
        <x:v>F0214</x:v>
      </x:c>
      <x:c r="B219" s="32"/>
      <x:c r="C219" s="26" t="str">
        <x:f>IF(B219="","",IFERROR(VLOOKUP(B219,Termine!$A$6:$E$155,2,FALSE),""))</x:f>
      </x:c>
      <x:c r="D219" t="str">
        <x:f>IF(C219="","",TEXT(C219,"yyyy-mm"))</x:f>
      </x:c>
      <x:c r="E219" t="str">
        <x:f>IF(B219="","",IFERROR(VLOOKUP(B219,Termine!$A$6:$E$155,5,FALSE),""))</x:f>
      </x:c>
      <x:c r="F219" s="32"/>
      <x:c r="G219" s="32"/>
      <x:c r="H219" t="str">
        <x:f>IF(B219="","",IFERROR(VLOOKUP(B219,Termine!$A$6:$E$155,4,FALSE),""))</x:f>
      </x:c>
    </x:row>
    <x:row r="220">
      <x:c r="A220" t="str">
        <x:v>F0215</x:v>
      </x:c>
      <x:c r="B220" s="32"/>
      <x:c r="C220" s="26" t="str">
        <x:f>IF(B220="","",IFERROR(VLOOKUP(B220,Termine!$A$6:$E$155,2,FALSE),""))</x:f>
      </x:c>
      <x:c r="D220" t="str">
        <x:f>IF(C220="","",TEXT(C220,"yyyy-mm"))</x:f>
      </x:c>
      <x:c r="E220" t="str">
        <x:f>IF(B220="","",IFERROR(VLOOKUP(B220,Termine!$A$6:$E$155,5,FALSE),""))</x:f>
      </x:c>
      <x:c r="F220" s="32"/>
      <x:c r="G220" s="32"/>
      <x:c r="H220" t="str">
        <x:f>IF(B220="","",IFERROR(VLOOKUP(B220,Termine!$A$6:$E$155,4,FALSE),""))</x:f>
      </x:c>
    </x:row>
    <x:row r="221">
      <x:c r="A221" t="str">
        <x:v>F0216</x:v>
      </x:c>
      <x:c r="B221" s="32"/>
      <x:c r="C221" s="26" t="str">
        <x:f>IF(B221="","",IFERROR(VLOOKUP(B221,Termine!$A$6:$E$155,2,FALSE),""))</x:f>
      </x:c>
      <x:c r="D221" t="str">
        <x:f>IF(C221="","",TEXT(C221,"yyyy-mm"))</x:f>
      </x:c>
      <x:c r="E221" t="str">
        <x:f>IF(B221="","",IFERROR(VLOOKUP(B221,Termine!$A$6:$E$155,5,FALSE),""))</x:f>
      </x:c>
      <x:c r="F221" s="32"/>
      <x:c r="G221" s="32"/>
      <x:c r="H221" t="str">
        <x:f>IF(B221="","",IFERROR(VLOOKUP(B221,Termine!$A$6:$E$155,4,FALSE),""))</x:f>
      </x:c>
    </x:row>
    <x:row r="222">
      <x:c r="A222" t="str">
        <x:v>F0217</x:v>
      </x:c>
      <x:c r="B222" s="32"/>
      <x:c r="C222" s="26" t="str">
        <x:f>IF(B222="","",IFERROR(VLOOKUP(B222,Termine!$A$6:$E$155,2,FALSE),""))</x:f>
      </x:c>
      <x:c r="D222" t="str">
        <x:f>IF(C222="","",TEXT(C222,"yyyy-mm"))</x:f>
      </x:c>
      <x:c r="E222" t="str">
        <x:f>IF(B222="","",IFERROR(VLOOKUP(B222,Termine!$A$6:$E$155,5,FALSE),""))</x:f>
      </x:c>
      <x:c r="F222" s="32"/>
      <x:c r="G222" s="32"/>
      <x:c r="H222" t="str">
        <x:f>IF(B222="","",IFERROR(VLOOKUP(B222,Termine!$A$6:$E$155,4,FALSE),""))</x:f>
      </x:c>
    </x:row>
    <x:row r="223">
      <x:c r="A223" t="str">
        <x:v>F0218</x:v>
      </x:c>
      <x:c r="B223" s="32"/>
      <x:c r="C223" s="26" t="str">
        <x:f>IF(B223="","",IFERROR(VLOOKUP(B223,Termine!$A$6:$E$155,2,FALSE),""))</x:f>
      </x:c>
      <x:c r="D223" t="str">
        <x:f>IF(C223="","",TEXT(C223,"yyyy-mm"))</x:f>
      </x:c>
      <x:c r="E223" t="str">
        <x:f>IF(B223="","",IFERROR(VLOOKUP(B223,Termine!$A$6:$E$155,5,FALSE),""))</x:f>
      </x:c>
      <x:c r="F223" s="32"/>
      <x:c r="G223" s="32"/>
      <x:c r="H223" t="str">
        <x:f>IF(B223="","",IFERROR(VLOOKUP(B223,Termine!$A$6:$E$155,4,FALSE),""))</x:f>
      </x:c>
    </x:row>
    <x:row r="224">
      <x:c r="A224" t="str">
        <x:v>F0219</x:v>
      </x:c>
      <x:c r="B224" s="32"/>
      <x:c r="C224" s="26" t="str">
        <x:f>IF(B224="","",IFERROR(VLOOKUP(B224,Termine!$A$6:$E$155,2,FALSE),""))</x:f>
      </x:c>
      <x:c r="D224" t="str">
        <x:f>IF(C224="","",TEXT(C224,"yyyy-mm"))</x:f>
      </x:c>
      <x:c r="E224" t="str">
        <x:f>IF(B224="","",IFERROR(VLOOKUP(B224,Termine!$A$6:$E$155,5,FALSE),""))</x:f>
      </x:c>
      <x:c r="F224" s="32"/>
      <x:c r="G224" s="32"/>
      <x:c r="H224" t="str">
        <x:f>IF(B224="","",IFERROR(VLOOKUP(B224,Termine!$A$6:$E$155,4,FALSE),""))</x:f>
      </x:c>
    </x:row>
    <x:row r="225">
      <x:c r="A225" t="str">
        <x:v>F0220</x:v>
      </x:c>
      <x:c r="B225" s="32"/>
      <x:c r="C225" s="26" t="str">
        <x:f>IF(B225="","",IFERROR(VLOOKUP(B225,Termine!$A$6:$E$155,2,FALSE),""))</x:f>
      </x:c>
      <x:c r="D225" t="str">
        <x:f>IF(C225="","",TEXT(C225,"yyyy-mm"))</x:f>
      </x:c>
      <x:c r="E225" t="str">
        <x:f>IF(B225="","",IFERROR(VLOOKUP(B225,Termine!$A$6:$E$155,5,FALSE),""))</x:f>
      </x:c>
      <x:c r="F225" s="32"/>
      <x:c r="G225" s="32"/>
      <x:c r="H225" t="str">
        <x:f>IF(B225="","",IFERROR(VLOOKUP(B225,Termine!$A$6:$E$155,4,FALSE),""))</x:f>
      </x:c>
    </x:row>
    <x:row r="226">
      <x:c r="A226" t="str">
        <x:v>F0221</x:v>
      </x:c>
      <x:c r="B226" s="32"/>
      <x:c r="C226" s="26" t="str">
        <x:f>IF(B226="","",IFERROR(VLOOKUP(B226,Termine!$A$6:$E$155,2,FALSE),""))</x:f>
      </x:c>
      <x:c r="D226" t="str">
        <x:f>IF(C226="","",TEXT(C226,"yyyy-mm"))</x:f>
      </x:c>
      <x:c r="E226" t="str">
        <x:f>IF(B226="","",IFERROR(VLOOKUP(B226,Termine!$A$6:$E$155,5,FALSE),""))</x:f>
      </x:c>
      <x:c r="F226" s="32"/>
      <x:c r="G226" s="32"/>
      <x:c r="H226" t="str">
        <x:f>IF(B226="","",IFERROR(VLOOKUP(B226,Termine!$A$6:$E$155,4,FALSE),""))</x:f>
      </x:c>
    </x:row>
    <x:row r="227">
      <x:c r="A227" t="str">
        <x:v>F0222</x:v>
      </x:c>
      <x:c r="B227" s="32"/>
      <x:c r="C227" s="26" t="str">
        <x:f>IF(B227="","",IFERROR(VLOOKUP(B227,Termine!$A$6:$E$155,2,FALSE),""))</x:f>
      </x:c>
      <x:c r="D227" t="str">
        <x:f>IF(C227="","",TEXT(C227,"yyyy-mm"))</x:f>
      </x:c>
      <x:c r="E227" t="str">
        <x:f>IF(B227="","",IFERROR(VLOOKUP(B227,Termine!$A$6:$E$155,5,FALSE),""))</x:f>
      </x:c>
      <x:c r="F227" s="32"/>
      <x:c r="G227" s="32"/>
      <x:c r="H227" t="str">
        <x:f>IF(B227="","",IFERROR(VLOOKUP(B227,Termine!$A$6:$E$155,4,FALSE),""))</x:f>
      </x:c>
    </x:row>
    <x:row r="228">
      <x:c r="A228" t="str">
        <x:v>F0223</x:v>
      </x:c>
      <x:c r="B228" s="32"/>
      <x:c r="C228" s="26" t="str">
        <x:f>IF(B228="","",IFERROR(VLOOKUP(B228,Termine!$A$6:$E$155,2,FALSE),""))</x:f>
      </x:c>
      <x:c r="D228" t="str">
        <x:f>IF(C228="","",TEXT(C228,"yyyy-mm"))</x:f>
      </x:c>
      <x:c r="E228" t="str">
        <x:f>IF(B228="","",IFERROR(VLOOKUP(B228,Termine!$A$6:$E$155,5,FALSE),""))</x:f>
      </x:c>
      <x:c r="F228" s="32"/>
      <x:c r="G228" s="32"/>
      <x:c r="H228" t="str">
        <x:f>IF(B228="","",IFERROR(VLOOKUP(B228,Termine!$A$6:$E$155,4,FALSE),""))</x:f>
      </x:c>
    </x:row>
    <x:row r="229">
      <x:c r="A229" t="str">
        <x:v>F0224</x:v>
      </x:c>
      <x:c r="B229" s="32"/>
      <x:c r="C229" s="26" t="str">
        <x:f>IF(B229="","",IFERROR(VLOOKUP(B229,Termine!$A$6:$E$155,2,FALSE),""))</x:f>
      </x:c>
      <x:c r="D229" t="str">
        <x:f>IF(C229="","",TEXT(C229,"yyyy-mm"))</x:f>
      </x:c>
      <x:c r="E229" t="str">
        <x:f>IF(B229="","",IFERROR(VLOOKUP(B229,Termine!$A$6:$E$155,5,FALSE),""))</x:f>
      </x:c>
      <x:c r="F229" s="32"/>
      <x:c r="G229" s="32"/>
      <x:c r="H229" t="str">
        <x:f>IF(B229="","",IFERROR(VLOOKUP(B229,Termine!$A$6:$E$155,4,FALSE),""))</x:f>
      </x:c>
    </x:row>
    <x:row r="230">
      <x:c r="A230" t="str">
        <x:v>F0225</x:v>
      </x:c>
      <x:c r="B230" s="32"/>
      <x:c r="C230" s="26" t="str">
        <x:f>IF(B230="","",IFERROR(VLOOKUP(B230,Termine!$A$6:$E$155,2,FALSE),""))</x:f>
      </x:c>
      <x:c r="D230" t="str">
        <x:f>IF(C230="","",TEXT(C230,"yyyy-mm"))</x:f>
      </x:c>
      <x:c r="E230" t="str">
        <x:f>IF(B230="","",IFERROR(VLOOKUP(B230,Termine!$A$6:$E$155,5,FALSE),""))</x:f>
      </x:c>
      <x:c r="F230" s="32"/>
      <x:c r="G230" s="32"/>
      <x:c r="H230" t="str">
        <x:f>IF(B230="","",IFERROR(VLOOKUP(B230,Termine!$A$6:$E$155,4,FALSE),""))</x:f>
      </x:c>
    </x:row>
    <x:row r="231">
      <x:c r="A231" t="str">
        <x:v>F0226</x:v>
      </x:c>
      <x:c r="B231" s="32"/>
      <x:c r="C231" s="26" t="str">
        <x:f>IF(B231="","",IFERROR(VLOOKUP(B231,Termine!$A$6:$E$155,2,FALSE),""))</x:f>
      </x:c>
      <x:c r="D231" t="str">
        <x:f>IF(C231="","",TEXT(C231,"yyyy-mm"))</x:f>
      </x:c>
      <x:c r="E231" t="str">
        <x:f>IF(B231="","",IFERROR(VLOOKUP(B231,Termine!$A$6:$E$155,5,FALSE),""))</x:f>
      </x:c>
      <x:c r="F231" s="32"/>
      <x:c r="G231" s="32"/>
      <x:c r="H231" t="str">
        <x:f>IF(B231="","",IFERROR(VLOOKUP(B231,Termine!$A$6:$E$155,4,FALSE),""))</x:f>
      </x:c>
    </x:row>
    <x:row r="232">
      <x:c r="A232" t="str">
        <x:v>F0227</x:v>
      </x:c>
      <x:c r="B232" s="32"/>
      <x:c r="C232" s="26" t="str">
        <x:f>IF(B232="","",IFERROR(VLOOKUP(B232,Termine!$A$6:$E$155,2,FALSE),""))</x:f>
      </x:c>
      <x:c r="D232" t="str">
        <x:f>IF(C232="","",TEXT(C232,"yyyy-mm"))</x:f>
      </x:c>
      <x:c r="E232" t="str">
        <x:f>IF(B232="","",IFERROR(VLOOKUP(B232,Termine!$A$6:$E$155,5,FALSE),""))</x:f>
      </x:c>
      <x:c r="F232" s="32"/>
      <x:c r="G232" s="32"/>
      <x:c r="H232" t="str">
        <x:f>IF(B232="","",IFERROR(VLOOKUP(B232,Termine!$A$6:$E$155,4,FALSE),""))</x:f>
      </x:c>
    </x:row>
    <x:row r="233">
      <x:c r="A233" t="str">
        <x:v>F0228</x:v>
      </x:c>
      <x:c r="B233" s="32"/>
      <x:c r="C233" s="26" t="str">
        <x:f>IF(B233="","",IFERROR(VLOOKUP(B233,Termine!$A$6:$E$155,2,FALSE),""))</x:f>
      </x:c>
      <x:c r="D233" t="str">
        <x:f>IF(C233="","",TEXT(C233,"yyyy-mm"))</x:f>
      </x:c>
      <x:c r="E233" t="str">
        <x:f>IF(B233="","",IFERROR(VLOOKUP(B233,Termine!$A$6:$E$155,5,FALSE),""))</x:f>
      </x:c>
      <x:c r="F233" s="32"/>
      <x:c r="G233" s="32"/>
      <x:c r="H233" t="str">
        <x:f>IF(B233="","",IFERROR(VLOOKUP(B233,Termine!$A$6:$E$155,4,FALSE),""))</x:f>
      </x:c>
    </x:row>
    <x:row r="234">
      <x:c r="A234" t="str">
        <x:v>F0229</x:v>
      </x:c>
      <x:c r="B234" s="32"/>
      <x:c r="C234" s="26" t="str">
        <x:f>IF(B234="","",IFERROR(VLOOKUP(B234,Termine!$A$6:$E$155,2,FALSE),""))</x:f>
      </x:c>
      <x:c r="D234" t="str">
        <x:f>IF(C234="","",TEXT(C234,"yyyy-mm"))</x:f>
      </x:c>
      <x:c r="E234" t="str">
        <x:f>IF(B234="","",IFERROR(VLOOKUP(B234,Termine!$A$6:$E$155,5,FALSE),""))</x:f>
      </x:c>
      <x:c r="F234" s="32"/>
      <x:c r="G234" s="32"/>
      <x:c r="H234" t="str">
        <x:f>IF(B234="","",IFERROR(VLOOKUP(B234,Termine!$A$6:$E$155,4,FALSE),""))</x:f>
      </x:c>
    </x:row>
    <x:row r="235">
      <x:c r="A235" t="str">
        <x:v>F0230</x:v>
      </x:c>
      <x:c r="B235" s="32"/>
      <x:c r="C235" s="26" t="str">
        <x:f>IF(B235="","",IFERROR(VLOOKUP(B235,Termine!$A$6:$E$155,2,FALSE),""))</x:f>
      </x:c>
      <x:c r="D235" t="str">
        <x:f>IF(C235="","",TEXT(C235,"yyyy-mm"))</x:f>
      </x:c>
      <x:c r="E235" t="str">
        <x:f>IF(B235="","",IFERROR(VLOOKUP(B235,Termine!$A$6:$E$155,5,FALSE),""))</x:f>
      </x:c>
      <x:c r="F235" s="32"/>
      <x:c r="G235" s="32"/>
      <x:c r="H235" t="str">
        <x:f>IF(B235="","",IFERROR(VLOOKUP(B235,Termine!$A$6:$E$155,4,FALSE),""))</x:f>
      </x:c>
    </x:row>
    <x:row r="236">
      <x:c r="A236" t="str">
        <x:v>F0231</x:v>
      </x:c>
      <x:c r="B236" s="32"/>
      <x:c r="C236" s="26" t="str">
        <x:f>IF(B236="","",IFERROR(VLOOKUP(B236,Termine!$A$6:$E$155,2,FALSE),""))</x:f>
      </x:c>
      <x:c r="D236" t="str">
        <x:f>IF(C236="","",TEXT(C236,"yyyy-mm"))</x:f>
      </x:c>
      <x:c r="E236" t="str">
        <x:f>IF(B236="","",IFERROR(VLOOKUP(B236,Termine!$A$6:$E$155,5,FALSE),""))</x:f>
      </x:c>
      <x:c r="F236" s="32"/>
      <x:c r="G236" s="32"/>
      <x:c r="H236" t="str">
        <x:f>IF(B236="","",IFERROR(VLOOKUP(B236,Termine!$A$6:$E$155,4,FALSE),""))</x:f>
      </x:c>
    </x:row>
    <x:row r="237">
      <x:c r="A237" t="str">
        <x:v>F0232</x:v>
      </x:c>
      <x:c r="B237" s="32"/>
      <x:c r="C237" s="26" t="str">
        <x:f>IF(B237="","",IFERROR(VLOOKUP(B237,Termine!$A$6:$E$155,2,FALSE),""))</x:f>
      </x:c>
      <x:c r="D237" t="str">
        <x:f>IF(C237="","",TEXT(C237,"yyyy-mm"))</x:f>
      </x:c>
      <x:c r="E237" t="str">
        <x:f>IF(B237="","",IFERROR(VLOOKUP(B237,Termine!$A$6:$E$155,5,FALSE),""))</x:f>
      </x:c>
      <x:c r="F237" s="32"/>
      <x:c r="G237" s="32"/>
      <x:c r="H237" t="str">
        <x:f>IF(B237="","",IFERROR(VLOOKUP(B237,Termine!$A$6:$E$155,4,FALSE),""))</x:f>
      </x:c>
    </x:row>
    <x:row r="238">
      <x:c r="A238" t="str">
        <x:v>F0233</x:v>
      </x:c>
      <x:c r="B238" s="32"/>
      <x:c r="C238" s="26" t="str">
        <x:f>IF(B238="","",IFERROR(VLOOKUP(B238,Termine!$A$6:$E$155,2,FALSE),""))</x:f>
      </x:c>
      <x:c r="D238" t="str">
        <x:f>IF(C238="","",TEXT(C238,"yyyy-mm"))</x:f>
      </x:c>
      <x:c r="E238" t="str">
        <x:f>IF(B238="","",IFERROR(VLOOKUP(B238,Termine!$A$6:$E$155,5,FALSE),""))</x:f>
      </x:c>
      <x:c r="F238" s="32"/>
      <x:c r="G238" s="32"/>
      <x:c r="H238" t="str">
        <x:f>IF(B238="","",IFERROR(VLOOKUP(B238,Termine!$A$6:$E$155,4,FALSE),""))</x:f>
      </x:c>
    </x:row>
    <x:row r="239">
      <x:c r="A239" t="str">
        <x:v>F0234</x:v>
      </x:c>
      <x:c r="B239" s="32"/>
      <x:c r="C239" s="26" t="str">
        <x:f>IF(B239="","",IFERROR(VLOOKUP(B239,Termine!$A$6:$E$155,2,FALSE),""))</x:f>
      </x:c>
      <x:c r="D239" t="str">
        <x:f>IF(C239="","",TEXT(C239,"yyyy-mm"))</x:f>
      </x:c>
      <x:c r="E239" t="str">
        <x:f>IF(B239="","",IFERROR(VLOOKUP(B239,Termine!$A$6:$E$155,5,FALSE),""))</x:f>
      </x:c>
      <x:c r="F239" s="32"/>
      <x:c r="G239" s="32"/>
      <x:c r="H239" t="str">
        <x:f>IF(B239="","",IFERROR(VLOOKUP(B239,Termine!$A$6:$E$155,4,FALSE),""))</x:f>
      </x:c>
    </x:row>
    <x:row r="240">
      <x:c r="A240" t="str">
        <x:v>F0235</x:v>
      </x:c>
      <x:c r="B240" s="32"/>
      <x:c r="C240" s="26" t="str">
        <x:f>IF(B240="","",IFERROR(VLOOKUP(B240,Termine!$A$6:$E$155,2,FALSE),""))</x:f>
      </x:c>
      <x:c r="D240" t="str">
        <x:f>IF(C240="","",TEXT(C240,"yyyy-mm"))</x:f>
      </x:c>
      <x:c r="E240" t="str">
        <x:f>IF(B240="","",IFERROR(VLOOKUP(B240,Termine!$A$6:$E$155,5,FALSE),""))</x:f>
      </x:c>
      <x:c r="F240" s="32"/>
      <x:c r="G240" s="32"/>
      <x:c r="H240" t="str">
        <x:f>IF(B240="","",IFERROR(VLOOKUP(B240,Termine!$A$6:$E$155,4,FALSE),""))</x:f>
      </x:c>
    </x:row>
    <x:row r="241">
      <x:c r="A241" t="str">
        <x:v>F0236</x:v>
      </x:c>
      <x:c r="B241" s="32"/>
      <x:c r="C241" s="26" t="str">
        <x:f>IF(B241="","",IFERROR(VLOOKUP(B241,Termine!$A$6:$E$155,2,FALSE),""))</x:f>
      </x:c>
      <x:c r="D241" t="str">
        <x:f>IF(C241="","",TEXT(C241,"yyyy-mm"))</x:f>
      </x:c>
      <x:c r="E241" t="str">
        <x:f>IF(B241="","",IFERROR(VLOOKUP(B241,Termine!$A$6:$E$155,5,FALSE),""))</x:f>
      </x:c>
      <x:c r="F241" s="32"/>
      <x:c r="G241" s="32"/>
      <x:c r="H241" t="str">
        <x:f>IF(B241="","",IFERROR(VLOOKUP(B241,Termine!$A$6:$E$155,4,FALSE),""))</x:f>
      </x:c>
    </x:row>
    <x:row r="242">
      <x:c r="A242" t="str">
        <x:v>F0237</x:v>
      </x:c>
      <x:c r="B242" s="32"/>
      <x:c r="C242" s="26" t="str">
        <x:f>IF(B242="","",IFERROR(VLOOKUP(B242,Termine!$A$6:$E$155,2,FALSE),""))</x:f>
      </x:c>
      <x:c r="D242" t="str">
        <x:f>IF(C242="","",TEXT(C242,"yyyy-mm"))</x:f>
      </x:c>
      <x:c r="E242" t="str">
        <x:f>IF(B242="","",IFERROR(VLOOKUP(B242,Termine!$A$6:$E$155,5,FALSE),""))</x:f>
      </x:c>
      <x:c r="F242" s="32"/>
      <x:c r="G242" s="32"/>
      <x:c r="H242" t="str">
        <x:f>IF(B242="","",IFERROR(VLOOKUP(B242,Termine!$A$6:$E$155,4,FALSE),""))</x:f>
      </x:c>
    </x:row>
    <x:row r="243">
      <x:c r="A243" t="str">
        <x:v>F0238</x:v>
      </x:c>
      <x:c r="B243" s="32"/>
      <x:c r="C243" s="26" t="str">
        <x:f>IF(B243="","",IFERROR(VLOOKUP(B243,Termine!$A$6:$E$155,2,FALSE),""))</x:f>
      </x:c>
      <x:c r="D243" t="str">
        <x:f>IF(C243="","",TEXT(C243,"yyyy-mm"))</x:f>
      </x:c>
      <x:c r="E243" t="str">
        <x:f>IF(B243="","",IFERROR(VLOOKUP(B243,Termine!$A$6:$E$155,5,FALSE),""))</x:f>
      </x:c>
      <x:c r="F243" s="32"/>
      <x:c r="G243" s="32"/>
      <x:c r="H243" t="str">
        <x:f>IF(B243="","",IFERROR(VLOOKUP(B243,Termine!$A$6:$E$155,4,FALSE),""))</x:f>
      </x:c>
    </x:row>
    <x:row r="244">
      <x:c r="A244" t="str">
        <x:v>F0239</x:v>
      </x:c>
      <x:c r="B244" s="32"/>
      <x:c r="C244" s="26" t="str">
        <x:f>IF(B244="","",IFERROR(VLOOKUP(B244,Termine!$A$6:$E$155,2,FALSE),""))</x:f>
      </x:c>
      <x:c r="D244" t="str">
        <x:f>IF(C244="","",TEXT(C244,"yyyy-mm"))</x:f>
      </x:c>
      <x:c r="E244" t="str">
        <x:f>IF(B244="","",IFERROR(VLOOKUP(B244,Termine!$A$6:$E$155,5,FALSE),""))</x:f>
      </x:c>
      <x:c r="F244" s="32"/>
      <x:c r="G244" s="32"/>
      <x:c r="H244" t="str">
        <x:f>IF(B244="","",IFERROR(VLOOKUP(B244,Termine!$A$6:$E$155,4,FALSE),""))</x:f>
      </x:c>
    </x:row>
    <x:row r="245">
      <x:c r="A245" t="str">
        <x:v>F0240</x:v>
      </x:c>
      <x:c r="B245" s="32"/>
      <x:c r="C245" s="26" t="str">
        <x:f>IF(B245="","",IFERROR(VLOOKUP(B245,Termine!$A$6:$E$155,2,FALSE),""))</x:f>
      </x:c>
      <x:c r="D245" t="str">
        <x:f>IF(C245="","",TEXT(C245,"yyyy-mm"))</x:f>
      </x:c>
      <x:c r="E245" t="str">
        <x:f>IF(B245="","",IFERROR(VLOOKUP(B245,Termine!$A$6:$E$155,5,FALSE),""))</x:f>
      </x:c>
      <x:c r="F245" s="32"/>
      <x:c r="G245" s="32"/>
      <x:c r="H245" t="str">
        <x:f>IF(B245="","",IFERROR(VLOOKUP(B245,Termine!$A$6:$E$155,4,FALSE),""))</x:f>
      </x:c>
    </x:row>
    <x:row r="246">
      <x:c r="A246" t="str">
        <x:v>F0241</x:v>
      </x:c>
      <x:c r="B246" s="32"/>
      <x:c r="C246" s="26" t="str">
        <x:f>IF(B246="","",IFERROR(VLOOKUP(B246,Termine!$A$6:$E$155,2,FALSE),""))</x:f>
      </x:c>
      <x:c r="D246" t="str">
        <x:f>IF(C246="","",TEXT(C246,"yyyy-mm"))</x:f>
      </x:c>
      <x:c r="E246" t="str">
        <x:f>IF(B246="","",IFERROR(VLOOKUP(B246,Termine!$A$6:$E$155,5,FALSE),""))</x:f>
      </x:c>
      <x:c r="F246" s="32"/>
      <x:c r="G246" s="32"/>
      <x:c r="H246" t="str">
        <x:f>IF(B246="","",IFERROR(VLOOKUP(B246,Termine!$A$6:$E$155,4,FALSE),""))</x:f>
      </x:c>
    </x:row>
    <x:row r="247">
      <x:c r="A247" t="str">
        <x:v>F0242</x:v>
      </x:c>
      <x:c r="B247" s="32"/>
      <x:c r="C247" s="26" t="str">
        <x:f>IF(B247="","",IFERROR(VLOOKUP(B247,Termine!$A$6:$E$155,2,FALSE),""))</x:f>
      </x:c>
      <x:c r="D247" t="str">
        <x:f>IF(C247="","",TEXT(C247,"yyyy-mm"))</x:f>
      </x:c>
      <x:c r="E247" t="str">
        <x:f>IF(B247="","",IFERROR(VLOOKUP(B247,Termine!$A$6:$E$155,5,FALSE),""))</x:f>
      </x:c>
      <x:c r="F247" s="32"/>
      <x:c r="G247" s="32"/>
      <x:c r="H247" t="str">
        <x:f>IF(B247="","",IFERROR(VLOOKUP(B247,Termine!$A$6:$E$155,4,FALSE),""))</x:f>
      </x:c>
    </x:row>
    <x:row r="248">
      <x:c r="A248" t="str">
        <x:v>F0243</x:v>
      </x:c>
      <x:c r="B248" s="32"/>
      <x:c r="C248" s="26" t="str">
        <x:f>IF(B248="","",IFERROR(VLOOKUP(B248,Termine!$A$6:$E$155,2,FALSE),""))</x:f>
      </x:c>
      <x:c r="D248" t="str">
        <x:f>IF(C248="","",TEXT(C248,"yyyy-mm"))</x:f>
      </x:c>
      <x:c r="E248" t="str">
        <x:f>IF(B248="","",IFERROR(VLOOKUP(B248,Termine!$A$6:$E$155,5,FALSE),""))</x:f>
      </x:c>
      <x:c r="F248" s="32"/>
      <x:c r="G248" s="32"/>
      <x:c r="H248" t="str">
        <x:f>IF(B248="","",IFERROR(VLOOKUP(B248,Termine!$A$6:$E$155,4,FALSE),""))</x:f>
      </x:c>
    </x:row>
    <x:row r="249">
      <x:c r="A249" t="str">
        <x:v>F0244</x:v>
      </x:c>
      <x:c r="B249" s="32"/>
      <x:c r="C249" s="26" t="str">
        <x:f>IF(B249="","",IFERROR(VLOOKUP(B249,Termine!$A$6:$E$155,2,FALSE),""))</x:f>
      </x:c>
      <x:c r="D249" t="str">
        <x:f>IF(C249="","",TEXT(C249,"yyyy-mm"))</x:f>
      </x:c>
      <x:c r="E249" t="str">
        <x:f>IF(B249="","",IFERROR(VLOOKUP(B249,Termine!$A$6:$E$155,5,FALSE),""))</x:f>
      </x:c>
      <x:c r="F249" s="32"/>
      <x:c r="G249" s="32"/>
      <x:c r="H249" t="str">
        <x:f>IF(B249="","",IFERROR(VLOOKUP(B249,Termine!$A$6:$E$155,4,FALSE),""))</x:f>
      </x:c>
    </x:row>
    <x:row r="250">
      <x:c r="A250" t="str">
        <x:v>F0245</x:v>
      </x:c>
      <x:c r="B250" s="32"/>
      <x:c r="C250" s="26" t="str">
        <x:f>IF(B250="","",IFERROR(VLOOKUP(B250,Termine!$A$6:$E$155,2,FALSE),""))</x:f>
      </x:c>
      <x:c r="D250" t="str">
        <x:f>IF(C250="","",TEXT(C250,"yyyy-mm"))</x:f>
      </x:c>
      <x:c r="E250" t="str">
        <x:f>IF(B250="","",IFERROR(VLOOKUP(B250,Termine!$A$6:$E$155,5,FALSE),""))</x:f>
      </x:c>
      <x:c r="F250" s="32"/>
      <x:c r="G250" s="32"/>
      <x:c r="H250" t="str">
        <x:f>IF(B250="","",IFERROR(VLOOKUP(B250,Termine!$A$6:$E$155,4,FALSE),""))</x:f>
      </x:c>
    </x:row>
    <x:row r="251">
      <x:c r="A251" t="str">
        <x:v>F0246</x:v>
      </x:c>
      <x:c r="B251" s="32"/>
      <x:c r="C251" s="26" t="str">
        <x:f>IF(B251="","",IFERROR(VLOOKUP(B251,Termine!$A$6:$E$155,2,FALSE),""))</x:f>
      </x:c>
      <x:c r="D251" t="str">
        <x:f>IF(C251="","",TEXT(C251,"yyyy-mm"))</x:f>
      </x:c>
      <x:c r="E251" t="str">
        <x:f>IF(B251="","",IFERROR(VLOOKUP(B251,Termine!$A$6:$E$155,5,FALSE),""))</x:f>
      </x:c>
      <x:c r="F251" s="32"/>
      <x:c r="G251" s="32"/>
      <x:c r="H251" t="str">
        <x:f>IF(B251="","",IFERROR(VLOOKUP(B251,Termine!$A$6:$E$155,4,FALSE),""))</x:f>
      </x:c>
    </x:row>
    <x:row r="252">
      <x:c r="A252" t="str">
        <x:v>F0247</x:v>
      </x:c>
      <x:c r="B252" s="32"/>
      <x:c r="C252" s="26" t="str">
        <x:f>IF(B252="","",IFERROR(VLOOKUP(B252,Termine!$A$6:$E$155,2,FALSE),""))</x:f>
      </x:c>
      <x:c r="D252" t="str">
        <x:f>IF(C252="","",TEXT(C252,"yyyy-mm"))</x:f>
      </x:c>
      <x:c r="E252" t="str">
        <x:f>IF(B252="","",IFERROR(VLOOKUP(B252,Termine!$A$6:$E$155,5,FALSE),""))</x:f>
      </x:c>
      <x:c r="F252" s="32"/>
      <x:c r="G252" s="32"/>
      <x:c r="H252" t="str">
        <x:f>IF(B252="","",IFERROR(VLOOKUP(B252,Termine!$A$6:$E$155,4,FALSE),""))</x:f>
      </x:c>
    </x:row>
    <x:row r="253">
      <x:c r="A253" t="str">
        <x:v>F0248</x:v>
      </x:c>
      <x:c r="B253" s="32"/>
      <x:c r="C253" s="26" t="str">
        <x:f>IF(B253="","",IFERROR(VLOOKUP(B253,Termine!$A$6:$E$155,2,FALSE),""))</x:f>
      </x:c>
      <x:c r="D253" t="str">
        <x:f>IF(C253="","",TEXT(C253,"yyyy-mm"))</x:f>
      </x:c>
      <x:c r="E253" t="str">
        <x:f>IF(B253="","",IFERROR(VLOOKUP(B253,Termine!$A$6:$E$155,5,FALSE),""))</x:f>
      </x:c>
      <x:c r="F253" s="32"/>
      <x:c r="G253" s="32"/>
      <x:c r="H253" t="str">
        <x:f>IF(B253="","",IFERROR(VLOOKUP(B253,Termine!$A$6:$E$155,4,FALSE),""))</x:f>
      </x:c>
    </x:row>
    <x:row r="254">
      <x:c r="A254" t="str">
        <x:v>F0249</x:v>
      </x:c>
      <x:c r="B254" s="32"/>
      <x:c r="C254" s="26" t="str">
        <x:f>IF(B254="","",IFERROR(VLOOKUP(B254,Termine!$A$6:$E$155,2,FALSE),""))</x:f>
      </x:c>
      <x:c r="D254" t="str">
        <x:f>IF(C254="","",TEXT(C254,"yyyy-mm"))</x:f>
      </x:c>
      <x:c r="E254" t="str">
        <x:f>IF(B254="","",IFERROR(VLOOKUP(B254,Termine!$A$6:$E$155,5,FALSE),""))</x:f>
      </x:c>
      <x:c r="F254" s="32"/>
      <x:c r="G254" s="32"/>
      <x:c r="H254" t="str">
        <x:f>IF(B254="","",IFERROR(VLOOKUP(B254,Termine!$A$6:$E$155,4,FALSE),""))</x:f>
      </x:c>
    </x:row>
    <x:row r="255">
      <x:c r="A255" t="str">
        <x:v>F0250</x:v>
      </x:c>
      <x:c r="B255" s="32"/>
      <x:c r="C255" s="26" t="str">
        <x:f>IF(B255="","",IFERROR(VLOOKUP(B255,Termine!$A$6:$E$155,2,FALSE),""))</x:f>
      </x:c>
      <x:c r="D255" t="str">
        <x:f>IF(C255="","",TEXT(C255,"yyyy-mm"))</x:f>
      </x:c>
      <x:c r="E255" t="str">
        <x:f>IF(B255="","",IFERROR(VLOOKUP(B255,Termine!$A$6:$E$155,5,FALSE),""))</x:f>
      </x:c>
      <x:c r="F255" s="32"/>
      <x:c r="G255" s="32"/>
      <x:c r="H255" t="str">
        <x:f>IF(B255="","",IFERROR(VLOOKUP(B255,Termine!$A$6:$E$155,4,FALSE),""))</x:f>
      </x:c>
    </x:row>
    <x:row r="256">
      <x:c r="A256" t="str">
        <x:v>F0251</x:v>
      </x:c>
      <x:c r="B256" s="32"/>
      <x:c r="C256" s="26" t="str">
        <x:f>IF(B256="","",IFERROR(VLOOKUP(B256,Termine!$A$6:$E$155,2,FALSE),""))</x:f>
      </x:c>
      <x:c r="D256" t="str">
        <x:f>IF(C256="","",TEXT(C256,"yyyy-mm"))</x:f>
      </x:c>
      <x:c r="E256" t="str">
        <x:f>IF(B256="","",IFERROR(VLOOKUP(B256,Termine!$A$6:$E$155,5,FALSE),""))</x:f>
      </x:c>
      <x:c r="F256" s="32"/>
      <x:c r="G256" s="32"/>
      <x:c r="H256" t="str">
        <x:f>IF(B256="","",IFERROR(VLOOKUP(B256,Termine!$A$6:$E$155,4,FALSE),""))</x:f>
      </x:c>
    </x:row>
    <x:row r="257">
      <x:c r="A257" t="str">
        <x:v>F0252</x:v>
      </x:c>
      <x:c r="B257" s="32"/>
      <x:c r="C257" s="26" t="str">
        <x:f>IF(B257="","",IFERROR(VLOOKUP(B257,Termine!$A$6:$E$155,2,FALSE),""))</x:f>
      </x:c>
      <x:c r="D257" t="str">
        <x:f>IF(C257="","",TEXT(C257,"yyyy-mm"))</x:f>
      </x:c>
      <x:c r="E257" t="str">
        <x:f>IF(B257="","",IFERROR(VLOOKUP(B257,Termine!$A$6:$E$155,5,FALSE),""))</x:f>
      </x:c>
      <x:c r="F257" s="32"/>
      <x:c r="G257" s="32"/>
      <x:c r="H257" t="str">
        <x:f>IF(B257="","",IFERROR(VLOOKUP(B257,Termine!$A$6:$E$155,4,FALSE),""))</x:f>
      </x:c>
    </x:row>
    <x:row r="258">
      <x:c r="A258" t="str">
        <x:v>F0253</x:v>
      </x:c>
      <x:c r="B258" s="32"/>
      <x:c r="C258" s="26" t="str">
        <x:f>IF(B258="","",IFERROR(VLOOKUP(B258,Termine!$A$6:$E$155,2,FALSE),""))</x:f>
      </x:c>
      <x:c r="D258" t="str">
        <x:f>IF(C258="","",TEXT(C258,"yyyy-mm"))</x:f>
      </x:c>
      <x:c r="E258" t="str">
        <x:f>IF(B258="","",IFERROR(VLOOKUP(B258,Termine!$A$6:$E$155,5,FALSE),""))</x:f>
      </x:c>
      <x:c r="F258" s="32"/>
      <x:c r="G258" s="32"/>
      <x:c r="H258" t="str">
        <x:f>IF(B258="","",IFERROR(VLOOKUP(B258,Termine!$A$6:$E$155,4,FALSE),""))</x:f>
      </x:c>
    </x:row>
    <x:row r="259">
      <x:c r="A259" t="str">
        <x:v>F0254</x:v>
      </x:c>
      <x:c r="B259" s="32"/>
      <x:c r="C259" s="26" t="str">
        <x:f>IF(B259="","",IFERROR(VLOOKUP(B259,Termine!$A$6:$E$155,2,FALSE),""))</x:f>
      </x:c>
      <x:c r="D259" t="str">
        <x:f>IF(C259="","",TEXT(C259,"yyyy-mm"))</x:f>
      </x:c>
      <x:c r="E259" t="str">
        <x:f>IF(B259="","",IFERROR(VLOOKUP(B259,Termine!$A$6:$E$155,5,FALSE),""))</x:f>
      </x:c>
      <x:c r="F259" s="32"/>
      <x:c r="G259" s="32"/>
      <x:c r="H259" t="str">
        <x:f>IF(B259="","",IFERROR(VLOOKUP(B259,Termine!$A$6:$E$155,4,FALSE),""))</x:f>
      </x:c>
    </x:row>
    <x:row r="260">
      <x:c r="A260" t="str">
        <x:v>F0255</x:v>
      </x:c>
      <x:c r="B260" s="32"/>
      <x:c r="C260" s="26" t="str">
        <x:f>IF(B260="","",IFERROR(VLOOKUP(B260,Termine!$A$6:$E$155,2,FALSE),""))</x:f>
      </x:c>
      <x:c r="D260" t="str">
        <x:f>IF(C260="","",TEXT(C260,"yyyy-mm"))</x:f>
      </x:c>
      <x:c r="E260" t="str">
        <x:f>IF(B260="","",IFERROR(VLOOKUP(B260,Termine!$A$6:$E$155,5,FALSE),""))</x:f>
      </x:c>
      <x:c r="F260" s="32"/>
      <x:c r="G260" s="32"/>
      <x:c r="H260" t="str">
        <x:f>IF(B260="","",IFERROR(VLOOKUP(B260,Termine!$A$6:$E$155,4,FALSE),""))</x:f>
      </x:c>
    </x:row>
    <x:row r="261">
      <x:c r="A261" t="str">
        <x:v>F0256</x:v>
      </x:c>
      <x:c r="B261" s="32"/>
      <x:c r="C261" s="26" t="str">
        <x:f>IF(B261="","",IFERROR(VLOOKUP(B261,Termine!$A$6:$E$155,2,FALSE),""))</x:f>
      </x:c>
      <x:c r="D261" t="str">
        <x:f>IF(C261="","",TEXT(C261,"yyyy-mm"))</x:f>
      </x:c>
      <x:c r="E261" t="str">
        <x:f>IF(B261="","",IFERROR(VLOOKUP(B261,Termine!$A$6:$E$155,5,FALSE),""))</x:f>
      </x:c>
      <x:c r="F261" s="32"/>
      <x:c r="G261" s="32"/>
      <x:c r="H261" t="str">
        <x:f>IF(B261="","",IFERROR(VLOOKUP(B261,Termine!$A$6:$E$155,4,FALSE),""))</x:f>
      </x:c>
    </x:row>
    <x:row r="262">
      <x:c r="A262" t="str">
        <x:v>F0257</x:v>
      </x:c>
      <x:c r="B262" s="32"/>
      <x:c r="C262" s="26" t="str">
        <x:f>IF(B262="","",IFERROR(VLOOKUP(B262,Termine!$A$6:$E$155,2,FALSE),""))</x:f>
      </x:c>
      <x:c r="D262" t="str">
        <x:f>IF(C262="","",TEXT(C262,"yyyy-mm"))</x:f>
      </x:c>
      <x:c r="E262" t="str">
        <x:f>IF(B262="","",IFERROR(VLOOKUP(B262,Termine!$A$6:$E$155,5,FALSE),""))</x:f>
      </x:c>
      <x:c r="F262" s="32"/>
      <x:c r="G262" s="32"/>
      <x:c r="H262" t="str">
        <x:f>IF(B262="","",IFERROR(VLOOKUP(B262,Termine!$A$6:$E$155,4,FALSE),""))</x:f>
      </x:c>
    </x:row>
    <x:row r="263">
      <x:c r="A263" t="str">
        <x:v>F0258</x:v>
      </x:c>
      <x:c r="B263" s="32"/>
      <x:c r="C263" s="26" t="str">
        <x:f>IF(B263="","",IFERROR(VLOOKUP(B263,Termine!$A$6:$E$155,2,FALSE),""))</x:f>
      </x:c>
      <x:c r="D263" t="str">
        <x:f>IF(C263="","",TEXT(C263,"yyyy-mm"))</x:f>
      </x:c>
      <x:c r="E263" t="str">
        <x:f>IF(B263="","",IFERROR(VLOOKUP(B263,Termine!$A$6:$E$155,5,FALSE),""))</x:f>
      </x:c>
      <x:c r="F263" s="32"/>
      <x:c r="G263" s="32"/>
      <x:c r="H263" t="str">
        <x:f>IF(B263="","",IFERROR(VLOOKUP(B263,Termine!$A$6:$E$155,4,FALSE),""))</x:f>
      </x:c>
    </x:row>
    <x:row r="264">
      <x:c r="A264" t="str">
        <x:v>F0259</x:v>
      </x:c>
      <x:c r="B264" s="32"/>
      <x:c r="C264" s="26" t="str">
        <x:f>IF(B264="","",IFERROR(VLOOKUP(B264,Termine!$A$6:$E$155,2,FALSE),""))</x:f>
      </x:c>
      <x:c r="D264" t="str">
        <x:f>IF(C264="","",TEXT(C264,"yyyy-mm"))</x:f>
      </x:c>
      <x:c r="E264" t="str">
        <x:f>IF(B264="","",IFERROR(VLOOKUP(B264,Termine!$A$6:$E$155,5,FALSE),""))</x:f>
      </x:c>
      <x:c r="F264" s="32"/>
      <x:c r="G264" s="32"/>
      <x:c r="H264" t="str">
        <x:f>IF(B264="","",IFERROR(VLOOKUP(B264,Termine!$A$6:$E$155,4,FALSE),""))</x:f>
      </x:c>
    </x:row>
    <x:row r="265">
      <x:c r="A265" t="str">
        <x:v>F0260</x:v>
      </x:c>
      <x:c r="B265" s="32"/>
      <x:c r="C265" s="26" t="str">
        <x:f>IF(B265="","",IFERROR(VLOOKUP(B265,Termine!$A$6:$E$155,2,FALSE),""))</x:f>
      </x:c>
      <x:c r="D265" t="str">
        <x:f>IF(C265="","",TEXT(C265,"yyyy-mm"))</x:f>
      </x:c>
      <x:c r="E265" t="str">
        <x:f>IF(B265="","",IFERROR(VLOOKUP(B265,Termine!$A$6:$E$155,5,FALSE),""))</x:f>
      </x:c>
      <x:c r="F265" s="32"/>
      <x:c r="G265" s="32"/>
      <x:c r="H265" t="str">
        <x:f>IF(B265="","",IFERROR(VLOOKUP(B265,Termine!$A$6:$E$155,4,FALSE),""))</x:f>
      </x:c>
    </x:row>
    <x:row r="266">
      <x:c r="A266" t="str">
        <x:v>F0261</x:v>
      </x:c>
      <x:c r="B266" s="32"/>
      <x:c r="C266" s="26" t="str">
        <x:f>IF(B266="","",IFERROR(VLOOKUP(B266,Termine!$A$6:$E$155,2,FALSE),""))</x:f>
      </x:c>
      <x:c r="D266" t="str">
        <x:f>IF(C266="","",TEXT(C266,"yyyy-mm"))</x:f>
      </x:c>
      <x:c r="E266" t="str">
        <x:f>IF(B266="","",IFERROR(VLOOKUP(B266,Termine!$A$6:$E$155,5,FALSE),""))</x:f>
      </x:c>
      <x:c r="F266" s="32"/>
      <x:c r="G266" s="32"/>
      <x:c r="H266" t="str">
        <x:f>IF(B266="","",IFERROR(VLOOKUP(B266,Termine!$A$6:$E$155,4,FALSE),""))</x:f>
      </x:c>
    </x:row>
    <x:row r="267">
      <x:c r="A267" t="str">
        <x:v>F0262</x:v>
      </x:c>
      <x:c r="B267" s="32"/>
      <x:c r="C267" s="26" t="str">
        <x:f>IF(B267="","",IFERROR(VLOOKUP(B267,Termine!$A$6:$E$155,2,FALSE),""))</x:f>
      </x:c>
      <x:c r="D267" t="str">
        <x:f>IF(C267="","",TEXT(C267,"yyyy-mm"))</x:f>
      </x:c>
      <x:c r="E267" t="str">
        <x:f>IF(B267="","",IFERROR(VLOOKUP(B267,Termine!$A$6:$E$155,5,FALSE),""))</x:f>
      </x:c>
      <x:c r="F267" s="32"/>
      <x:c r="G267" s="32"/>
      <x:c r="H267" t="str">
        <x:f>IF(B267="","",IFERROR(VLOOKUP(B267,Termine!$A$6:$E$155,4,FALSE),""))</x:f>
      </x:c>
    </x:row>
    <x:row r="268">
      <x:c r="A268" t="str">
        <x:v>F0263</x:v>
      </x:c>
      <x:c r="B268" s="32"/>
      <x:c r="C268" s="26" t="str">
        <x:f>IF(B268="","",IFERROR(VLOOKUP(B268,Termine!$A$6:$E$155,2,FALSE),""))</x:f>
      </x:c>
      <x:c r="D268" t="str">
        <x:f>IF(C268="","",TEXT(C268,"yyyy-mm"))</x:f>
      </x:c>
      <x:c r="E268" t="str">
        <x:f>IF(B268="","",IFERROR(VLOOKUP(B268,Termine!$A$6:$E$155,5,FALSE),""))</x:f>
      </x:c>
      <x:c r="F268" s="32"/>
      <x:c r="G268" s="32"/>
      <x:c r="H268" t="str">
        <x:f>IF(B268="","",IFERROR(VLOOKUP(B268,Termine!$A$6:$E$155,4,FALSE),""))</x:f>
      </x:c>
    </x:row>
    <x:row r="269">
      <x:c r="A269" t="str">
        <x:v>F0264</x:v>
      </x:c>
      <x:c r="B269" s="32"/>
      <x:c r="C269" s="26" t="str">
        <x:f>IF(B269="","",IFERROR(VLOOKUP(B269,Termine!$A$6:$E$155,2,FALSE),""))</x:f>
      </x:c>
      <x:c r="D269" t="str">
        <x:f>IF(C269="","",TEXT(C269,"yyyy-mm"))</x:f>
      </x:c>
      <x:c r="E269" t="str">
        <x:f>IF(B269="","",IFERROR(VLOOKUP(B269,Termine!$A$6:$E$155,5,FALSE),""))</x:f>
      </x:c>
      <x:c r="F269" s="32"/>
      <x:c r="G269" s="32"/>
      <x:c r="H269" t="str">
        <x:f>IF(B269="","",IFERROR(VLOOKUP(B269,Termine!$A$6:$E$155,4,FALSE),""))</x:f>
      </x:c>
    </x:row>
    <x:row r="270">
      <x:c r="A270" t="str">
        <x:v>F0265</x:v>
      </x:c>
      <x:c r="B270" s="32"/>
      <x:c r="C270" s="26" t="str">
        <x:f>IF(B270="","",IFERROR(VLOOKUP(B270,Termine!$A$6:$E$155,2,FALSE),""))</x:f>
      </x:c>
      <x:c r="D270" t="str">
        <x:f>IF(C270="","",TEXT(C270,"yyyy-mm"))</x:f>
      </x:c>
      <x:c r="E270" t="str">
        <x:f>IF(B270="","",IFERROR(VLOOKUP(B270,Termine!$A$6:$E$155,5,FALSE),""))</x:f>
      </x:c>
      <x:c r="F270" s="32"/>
      <x:c r="G270" s="32"/>
      <x:c r="H270" t="str">
        <x:f>IF(B270="","",IFERROR(VLOOKUP(B270,Termine!$A$6:$E$155,4,FALSE),""))</x:f>
      </x:c>
    </x:row>
    <x:row r="271">
      <x:c r="A271" t="str">
        <x:v>F0266</x:v>
      </x:c>
      <x:c r="B271" s="32"/>
      <x:c r="C271" s="26" t="str">
        <x:f>IF(B271="","",IFERROR(VLOOKUP(B271,Termine!$A$6:$E$155,2,FALSE),""))</x:f>
      </x:c>
      <x:c r="D271" t="str">
        <x:f>IF(C271="","",TEXT(C271,"yyyy-mm"))</x:f>
      </x:c>
      <x:c r="E271" t="str">
        <x:f>IF(B271="","",IFERROR(VLOOKUP(B271,Termine!$A$6:$E$155,5,FALSE),""))</x:f>
      </x:c>
      <x:c r="F271" s="32"/>
      <x:c r="G271" s="32"/>
      <x:c r="H271" t="str">
        <x:f>IF(B271="","",IFERROR(VLOOKUP(B271,Termine!$A$6:$E$155,4,FALSE),""))</x:f>
      </x:c>
    </x:row>
    <x:row r="272">
      <x:c r="A272" t="str">
        <x:v>F0267</x:v>
      </x:c>
      <x:c r="B272" s="32"/>
      <x:c r="C272" s="26" t="str">
        <x:f>IF(B272="","",IFERROR(VLOOKUP(B272,Termine!$A$6:$E$155,2,FALSE),""))</x:f>
      </x:c>
      <x:c r="D272" t="str">
        <x:f>IF(C272="","",TEXT(C272,"yyyy-mm"))</x:f>
      </x:c>
      <x:c r="E272" t="str">
        <x:f>IF(B272="","",IFERROR(VLOOKUP(B272,Termine!$A$6:$E$155,5,FALSE),""))</x:f>
      </x:c>
      <x:c r="F272" s="32"/>
      <x:c r="G272" s="32"/>
      <x:c r="H272" t="str">
        <x:f>IF(B272="","",IFERROR(VLOOKUP(B272,Termine!$A$6:$E$155,4,FALSE),""))</x:f>
      </x:c>
    </x:row>
    <x:row r="273">
      <x:c r="A273" t="str">
        <x:v>F0268</x:v>
      </x:c>
      <x:c r="B273" s="32"/>
      <x:c r="C273" s="26" t="str">
        <x:f>IF(B273="","",IFERROR(VLOOKUP(B273,Termine!$A$6:$E$155,2,FALSE),""))</x:f>
      </x:c>
      <x:c r="D273" t="str">
        <x:f>IF(C273="","",TEXT(C273,"yyyy-mm"))</x:f>
      </x:c>
      <x:c r="E273" t="str">
        <x:f>IF(B273="","",IFERROR(VLOOKUP(B273,Termine!$A$6:$E$155,5,FALSE),""))</x:f>
      </x:c>
      <x:c r="F273" s="32"/>
      <x:c r="G273" s="32"/>
      <x:c r="H273" t="str">
        <x:f>IF(B273="","",IFERROR(VLOOKUP(B273,Termine!$A$6:$E$155,4,FALSE),""))</x:f>
      </x:c>
    </x:row>
    <x:row r="274">
      <x:c r="A274" t="str">
        <x:v>F0269</x:v>
      </x:c>
      <x:c r="B274" s="32"/>
      <x:c r="C274" s="26" t="str">
        <x:f>IF(B274="","",IFERROR(VLOOKUP(B274,Termine!$A$6:$E$155,2,FALSE),""))</x:f>
      </x:c>
      <x:c r="D274" t="str">
        <x:f>IF(C274="","",TEXT(C274,"yyyy-mm"))</x:f>
      </x:c>
      <x:c r="E274" t="str">
        <x:f>IF(B274="","",IFERROR(VLOOKUP(B274,Termine!$A$6:$E$155,5,FALSE),""))</x:f>
      </x:c>
      <x:c r="F274" s="32"/>
      <x:c r="G274" s="32"/>
      <x:c r="H274" t="str">
        <x:f>IF(B274="","",IFERROR(VLOOKUP(B274,Termine!$A$6:$E$155,4,FALSE),""))</x:f>
      </x:c>
    </x:row>
    <x:row r="275">
      <x:c r="A275" t="str">
        <x:v>F0270</x:v>
      </x:c>
      <x:c r="B275" s="32"/>
      <x:c r="C275" s="26" t="str">
        <x:f>IF(B275="","",IFERROR(VLOOKUP(B275,Termine!$A$6:$E$155,2,FALSE),""))</x:f>
      </x:c>
      <x:c r="D275" t="str">
        <x:f>IF(C275="","",TEXT(C275,"yyyy-mm"))</x:f>
      </x:c>
      <x:c r="E275" t="str">
        <x:f>IF(B275="","",IFERROR(VLOOKUP(B275,Termine!$A$6:$E$155,5,FALSE),""))</x:f>
      </x:c>
      <x:c r="F275" s="32"/>
      <x:c r="G275" s="32"/>
      <x:c r="H275" t="str">
        <x:f>IF(B275="","",IFERROR(VLOOKUP(B275,Termine!$A$6:$E$155,4,FALSE),""))</x:f>
      </x:c>
    </x:row>
    <x:row r="276">
      <x:c r="A276" t="str">
        <x:v>F0271</x:v>
      </x:c>
      <x:c r="B276" s="32"/>
      <x:c r="C276" s="26" t="str">
        <x:f>IF(B276="","",IFERROR(VLOOKUP(B276,Termine!$A$6:$E$155,2,FALSE),""))</x:f>
      </x:c>
      <x:c r="D276" t="str">
        <x:f>IF(C276="","",TEXT(C276,"yyyy-mm"))</x:f>
      </x:c>
      <x:c r="E276" t="str">
        <x:f>IF(B276="","",IFERROR(VLOOKUP(B276,Termine!$A$6:$E$155,5,FALSE),""))</x:f>
      </x:c>
      <x:c r="F276" s="32"/>
      <x:c r="G276" s="32"/>
      <x:c r="H276" t="str">
        <x:f>IF(B276="","",IFERROR(VLOOKUP(B276,Termine!$A$6:$E$155,4,FALSE),""))</x:f>
      </x:c>
    </x:row>
    <x:row r="277">
      <x:c r="A277" t="str">
        <x:v>F0272</x:v>
      </x:c>
      <x:c r="B277" s="32"/>
      <x:c r="C277" s="26" t="str">
        <x:f>IF(B277="","",IFERROR(VLOOKUP(B277,Termine!$A$6:$E$155,2,FALSE),""))</x:f>
      </x:c>
      <x:c r="D277" t="str">
        <x:f>IF(C277="","",TEXT(C277,"yyyy-mm"))</x:f>
      </x:c>
      <x:c r="E277" t="str">
        <x:f>IF(B277="","",IFERROR(VLOOKUP(B277,Termine!$A$6:$E$155,5,FALSE),""))</x:f>
      </x:c>
      <x:c r="F277" s="32"/>
      <x:c r="G277" s="32"/>
      <x:c r="H277" t="str">
        <x:f>IF(B277="","",IFERROR(VLOOKUP(B277,Termine!$A$6:$E$155,4,FALSE),""))</x:f>
      </x:c>
    </x:row>
    <x:row r="278">
      <x:c r="A278" t="str">
        <x:v>F0273</x:v>
      </x:c>
      <x:c r="B278" s="32"/>
      <x:c r="C278" s="26" t="str">
        <x:f>IF(B278="","",IFERROR(VLOOKUP(B278,Termine!$A$6:$E$155,2,FALSE),""))</x:f>
      </x:c>
      <x:c r="D278" t="str">
        <x:f>IF(C278="","",TEXT(C278,"yyyy-mm"))</x:f>
      </x:c>
      <x:c r="E278" t="str">
        <x:f>IF(B278="","",IFERROR(VLOOKUP(B278,Termine!$A$6:$E$155,5,FALSE),""))</x:f>
      </x:c>
      <x:c r="F278" s="32"/>
      <x:c r="G278" s="32"/>
      <x:c r="H278" t="str">
        <x:f>IF(B278="","",IFERROR(VLOOKUP(B278,Termine!$A$6:$E$155,4,FALSE),""))</x:f>
      </x:c>
    </x:row>
    <x:row r="279">
      <x:c r="A279" t="str">
        <x:v>F0274</x:v>
      </x:c>
      <x:c r="B279" s="32"/>
      <x:c r="C279" s="26" t="str">
        <x:f>IF(B279="","",IFERROR(VLOOKUP(B279,Termine!$A$6:$E$155,2,FALSE),""))</x:f>
      </x:c>
      <x:c r="D279" t="str">
        <x:f>IF(C279="","",TEXT(C279,"yyyy-mm"))</x:f>
      </x:c>
      <x:c r="E279" t="str">
        <x:f>IF(B279="","",IFERROR(VLOOKUP(B279,Termine!$A$6:$E$155,5,FALSE),""))</x:f>
      </x:c>
      <x:c r="F279" s="32"/>
      <x:c r="G279" s="32"/>
      <x:c r="H279" t="str">
        <x:f>IF(B279="","",IFERROR(VLOOKUP(B279,Termine!$A$6:$E$155,4,FALSE),""))</x:f>
      </x:c>
    </x:row>
    <x:row r="280">
      <x:c r="A280" t="str">
        <x:v>F0275</x:v>
      </x:c>
      <x:c r="B280" s="32"/>
      <x:c r="C280" s="26" t="str">
        <x:f>IF(B280="","",IFERROR(VLOOKUP(B280,Termine!$A$6:$E$155,2,FALSE),""))</x:f>
      </x:c>
      <x:c r="D280" t="str">
        <x:f>IF(C280="","",TEXT(C280,"yyyy-mm"))</x:f>
      </x:c>
      <x:c r="E280" t="str">
        <x:f>IF(B280="","",IFERROR(VLOOKUP(B280,Termine!$A$6:$E$155,5,FALSE),""))</x:f>
      </x:c>
      <x:c r="F280" s="32"/>
      <x:c r="G280" s="32"/>
      <x:c r="H280" t="str">
        <x:f>IF(B280="","",IFERROR(VLOOKUP(B280,Termine!$A$6:$E$155,4,FALSE),""))</x:f>
      </x:c>
    </x:row>
    <x:row r="281">
      <x:c r="A281" t="str">
        <x:v>F0276</x:v>
      </x:c>
      <x:c r="B281" s="32"/>
      <x:c r="C281" s="26" t="str">
        <x:f>IF(B281="","",IFERROR(VLOOKUP(B281,Termine!$A$6:$E$155,2,FALSE),""))</x:f>
      </x:c>
      <x:c r="D281" t="str">
        <x:f>IF(C281="","",TEXT(C281,"yyyy-mm"))</x:f>
      </x:c>
      <x:c r="E281" t="str">
        <x:f>IF(B281="","",IFERROR(VLOOKUP(B281,Termine!$A$6:$E$155,5,FALSE),""))</x:f>
      </x:c>
      <x:c r="F281" s="32"/>
      <x:c r="G281" s="32"/>
      <x:c r="H281" t="str">
        <x:f>IF(B281="","",IFERROR(VLOOKUP(B281,Termine!$A$6:$E$155,4,FALSE),""))</x:f>
      </x:c>
    </x:row>
    <x:row r="282">
      <x:c r="A282" t="str">
        <x:v>F0277</x:v>
      </x:c>
      <x:c r="B282" s="32"/>
      <x:c r="C282" s="26" t="str">
        <x:f>IF(B282="","",IFERROR(VLOOKUP(B282,Termine!$A$6:$E$155,2,FALSE),""))</x:f>
      </x:c>
      <x:c r="D282" t="str">
        <x:f>IF(C282="","",TEXT(C282,"yyyy-mm"))</x:f>
      </x:c>
      <x:c r="E282" t="str">
        <x:f>IF(B282="","",IFERROR(VLOOKUP(B282,Termine!$A$6:$E$155,5,FALSE),""))</x:f>
      </x:c>
      <x:c r="F282" s="32"/>
      <x:c r="G282" s="32"/>
      <x:c r="H282" t="str">
        <x:f>IF(B282="","",IFERROR(VLOOKUP(B282,Termine!$A$6:$E$155,4,FALSE),""))</x:f>
      </x:c>
    </x:row>
    <x:row r="283">
      <x:c r="A283" t="str">
        <x:v>F0278</x:v>
      </x:c>
      <x:c r="B283" s="32"/>
      <x:c r="C283" s="26" t="str">
        <x:f>IF(B283="","",IFERROR(VLOOKUP(B283,Termine!$A$6:$E$155,2,FALSE),""))</x:f>
      </x:c>
      <x:c r="D283" t="str">
        <x:f>IF(C283="","",TEXT(C283,"yyyy-mm"))</x:f>
      </x:c>
      <x:c r="E283" t="str">
        <x:f>IF(B283="","",IFERROR(VLOOKUP(B283,Termine!$A$6:$E$155,5,FALSE),""))</x:f>
      </x:c>
      <x:c r="F283" s="32"/>
      <x:c r="G283" s="32"/>
      <x:c r="H283" t="str">
        <x:f>IF(B283="","",IFERROR(VLOOKUP(B283,Termine!$A$6:$E$155,4,FALSE),""))</x:f>
      </x:c>
    </x:row>
    <x:row r="284">
      <x:c r="A284" t="str">
        <x:v>F0279</x:v>
      </x:c>
      <x:c r="B284" s="32"/>
      <x:c r="C284" s="26" t="str">
        <x:f>IF(B284="","",IFERROR(VLOOKUP(B284,Termine!$A$6:$E$155,2,FALSE),""))</x:f>
      </x:c>
      <x:c r="D284" t="str">
        <x:f>IF(C284="","",TEXT(C284,"yyyy-mm"))</x:f>
      </x:c>
      <x:c r="E284" t="str">
        <x:f>IF(B284="","",IFERROR(VLOOKUP(B284,Termine!$A$6:$E$155,5,FALSE),""))</x:f>
      </x:c>
      <x:c r="F284" s="32"/>
      <x:c r="G284" s="32"/>
      <x:c r="H284" t="str">
        <x:f>IF(B284="","",IFERROR(VLOOKUP(B284,Termine!$A$6:$E$155,4,FALSE),""))</x:f>
      </x:c>
    </x:row>
    <x:row r="285">
      <x:c r="A285" t="str">
        <x:v>F0280</x:v>
      </x:c>
      <x:c r="B285" s="32"/>
      <x:c r="C285" s="26" t="str">
        <x:f>IF(B285="","",IFERROR(VLOOKUP(B285,Termine!$A$6:$E$155,2,FALSE),""))</x:f>
      </x:c>
      <x:c r="D285" t="str">
        <x:f>IF(C285="","",TEXT(C285,"yyyy-mm"))</x:f>
      </x:c>
      <x:c r="E285" t="str">
        <x:f>IF(B285="","",IFERROR(VLOOKUP(B285,Termine!$A$6:$E$155,5,FALSE),""))</x:f>
      </x:c>
      <x:c r="F285" s="32"/>
      <x:c r="G285" s="32"/>
      <x:c r="H285" t="str">
        <x:f>IF(B285="","",IFERROR(VLOOKUP(B285,Termine!$A$6:$E$155,4,FALSE),""))</x:f>
      </x:c>
    </x:row>
    <x:row r="286">
      <x:c r="A286" t="str">
        <x:v>F0281</x:v>
      </x:c>
      <x:c r="B286" s="32"/>
      <x:c r="C286" s="26" t="str">
        <x:f>IF(B286="","",IFERROR(VLOOKUP(B286,Termine!$A$6:$E$155,2,FALSE),""))</x:f>
      </x:c>
      <x:c r="D286" t="str">
        <x:f>IF(C286="","",TEXT(C286,"yyyy-mm"))</x:f>
      </x:c>
      <x:c r="E286" t="str">
        <x:f>IF(B286="","",IFERROR(VLOOKUP(B286,Termine!$A$6:$E$155,5,FALSE),""))</x:f>
      </x:c>
      <x:c r="F286" s="32"/>
      <x:c r="G286" s="32"/>
      <x:c r="H286" t="str">
        <x:f>IF(B286="","",IFERROR(VLOOKUP(B286,Termine!$A$6:$E$155,4,FALSE),""))</x:f>
      </x:c>
    </x:row>
    <x:row r="287">
      <x:c r="A287" t="str">
        <x:v>F0282</x:v>
      </x:c>
      <x:c r="B287" s="32"/>
      <x:c r="C287" s="26" t="str">
        <x:f>IF(B287="","",IFERROR(VLOOKUP(B287,Termine!$A$6:$E$155,2,FALSE),""))</x:f>
      </x:c>
      <x:c r="D287" t="str">
        <x:f>IF(C287="","",TEXT(C287,"yyyy-mm"))</x:f>
      </x:c>
      <x:c r="E287" t="str">
        <x:f>IF(B287="","",IFERROR(VLOOKUP(B287,Termine!$A$6:$E$155,5,FALSE),""))</x:f>
      </x:c>
      <x:c r="F287" s="32"/>
      <x:c r="G287" s="32"/>
      <x:c r="H287" t="str">
        <x:f>IF(B287="","",IFERROR(VLOOKUP(B287,Termine!$A$6:$E$155,4,FALSE),""))</x:f>
      </x:c>
    </x:row>
    <x:row r="288">
      <x:c r="A288" t="str">
        <x:v>F0283</x:v>
      </x:c>
      <x:c r="B288" s="32"/>
      <x:c r="C288" s="26" t="str">
        <x:f>IF(B288="","",IFERROR(VLOOKUP(B288,Termine!$A$6:$E$155,2,FALSE),""))</x:f>
      </x:c>
      <x:c r="D288" t="str">
        <x:f>IF(C288="","",TEXT(C288,"yyyy-mm"))</x:f>
      </x:c>
      <x:c r="E288" t="str">
        <x:f>IF(B288="","",IFERROR(VLOOKUP(B288,Termine!$A$6:$E$155,5,FALSE),""))</x:f>
      </x:c>
      <x:c r="F288" s="32"/>
      <x:c r="G288" s="32"/>
      <x:c r="H288" t="str">
        <x:f>IF(B288="","",IFERROR(VLOOKUP(B288,Termine!$A$6:$E$155,4,FALSE),""))</x:f>
      </x:c>
    </x:row>
    <x:row r="289">
      <x:c r="A289" t="str">
        <x:v>F0284</x:v>
      </x:c>
      <x:c r="B289" s="32"/>
      <x:c r="C289" s="26" t="str">
        <x:f>IF(B289="","",IFERROR(VLOOKUP(B289,Termine!$A$6:$E$155,2,FALSE),""))</x:f>
      </x:c>
      <x:c r="D289" t="str">
        <x:f>IF(C289="","",TEXT(C289,"yyyy-mm"))</x:f>
      </x:c>
      <x:c r="E289" t="str">
        <x:f>IF(B289="","",IFERROR(VLOOKUP(B289,Termine!$A$6:$E$155,5,FALSE),""))</x:f>
      </x:c>
      <x:c r="F289" s="32"/>
      <x:c r="G289" s="32"/>
      <x:c r="H289" t="str">
        <x:f>IF(B289="","",IFERROR(VLOOKUP(B289,Termine!$A$6:$E$155,4,FALSE),""))</x:f>
      </x:c>
    </x:row>
    <x:row r="290">
      <x:c r="A290" t="str">
        <x:v>F0285</x:v>
      </x:c>
      <x:c r="B290" s="32"/>
      <x:c r="C290" s="26" t="str">
        <x:f>IF(B290="","",IFERROR(VLOOKUP(B290,Termine!$A$6:$E$155,2,FALSE),""))</x:f>
      </x:c>
      <x:c r="D290" t="str">
        <x:f>IF(C290="","",TEXT(C290,"yyyy-mm"))</x:f>
      </x:c>
      <x:c r="E290" t="str">
        <x:f>IF(B290="","",IFERROR(VLOOKUP(B290,Termine!$A$6:$E$155,5,FALSE),""))</x:f>
      </x:c>
      <x:c r="F290" s="32"/>
      <x:c r="G290" s="32"/>
      <x:c r="H290" t="str">
        <x:f>IF(B290="","",IFERROR(VLOOKUP(B290,Termine!$A$6:$E$155,4,FALSE),""))</x:f>
      </x:c>
    </x:row>
    <x:row r="291">
      <x:c r="A291" t="str">
        <x:v>F0286</x:v>
      </x:c>
      <x:c r="B291" s="32"/>
      <x:c r="C291" s="26" t="str">
        <x:f>IF(B291="","",IFERROR(VLOOKUP(B291,Termine!$A$6:$E$155,2,FALSE),""))</x:f>
      </x:c>
      <x:c r="D291" t="str">
        <x:f>IF(C291="","",TEXT(C291,"yyyy-mm"))</x:f>
      </x:c>
      <x:c r="E291" t="str">
        <x:f>IF(B291="","",IFERROR(VLOOKUP(B291,Termine!$A$6:$E$155,5,FALSE),""))</x:f>
      </x:c>
      <x:c r="F291" s="32"/>
      <x:c r="G291" s="32"/>
      <x:c r="H291" t="str">
        <x:f>IF(B291="","",IFERROR(VLOOKUP(B291,Termine!$A$6:$E$155,4,FALSE),""))</x:f>
      </x:c>
    </x:row>
    <x:row r="292">
      <x:c r="A292" t="str">
        <x:v>F0287</x:v>
      </x:c>
      <x:c r="B292" s="32"/>
      <x:c r="C292" s="26" t="str">
        <x:f>IF(B292="","",IFERROR(VLOOKUP(B292,Termine!$A$6:$E$155,2,FALSE),""))</x:f>
      </x:c>
      <x:c r="D292" t="str">
        <x:f>IF(C292="","",TEXT(C292,"yyyy-mm"))</x:f>
      </x:c>
      <x:c r="E292" t="str">
        <x:f>IF(B292="","",IFERROR(VLOOKUP(B292,Termine!$A$6:$E$155,5,FALSE),""))</x:f>
      </x:c>
      <x:c r="F292" s="32"/>
      <x:c r="G292" s="32"/>
      <x:c r="H292" t="str">
        <x:f>IF(B292="","",IFERROR(VLOOKUP(B292,Termine!$A$6:$E$155,4,FALSE),""))</x:f>
      </x:c>
    </x:row>
    <x:row r="293">
      <x:c r="A293" t="str">
        <x:v>F0288</x:v>
      </x:c>
      <x:c r="B293" s="32"/>
      <x:c r="C293" s="26" t="str">
        <x:f>IF(B293="","",IFERROR(VLOOKUP(B293,Termine!$A$6:$E$155,2,FALSE),""))</x:f>
      </x:c>
      <x:c r="D293" t="str">
        <x:f>IF(C293="","",TEXT(C293,"yyyy-mm"))</x:f>
      </x:c>
      <x:c r="E293" t="str">
        <x:f>IF(B293="","",IFERROR(VLOOKUP(B293,Termine!$A$6:$E$155,5,FALSE),""))</x:f>
      </x:c>
      <x:c r="F293" s="32"/>
      <x:c r="G293" s="32"/>
      <x:c r="H293" t="str">
        <x:f>IF(B293="","",IFERROR(VLOOKUP(B293,Termine!$A$6:$E$155,4,FALSE),""))</x:f>
      </x:c>
    </x:row>
    <x:row r="294">
      <x:c r="A294" t="str">
        <x:v>F0289</x:v>
      </x:c>
      <x:c r="B294" s="32"/>
      <x:c r="C294" s="26" t="str">
        <x:f>IF(B294="","",IFERROR(VLOOKUP(B294,Termine!$A$6:$E$155,2,FALSE),""))</x:f>
      </x:c>
      <x:c r="D294" t="str">
        <x:f>IF(C294="","",TEXT(C294,"yyyy-mm"))</x:f>
      </x:c>
      <x:c r="E294" t="str">
        <x:f>IF(B294="","",IFERROR(VLOOKUP(B294,Termine!$A$6:$E$155,5,FALSE),""))</x:f>
      </x:c>
      <x:c r="F294" s="32"/>
      <x:c r="G294" s="32"/>
      <x:c r="H294" t="str">
        <x:f>IF(B294="","",IFERROR(VLOOKUP(B294,Termine!$A$6:$E$155,4,FALSE),""))</x:f>
      </x:c>
    </x:row>
    <x:row r="295">
      <x:c r="A295" t="str">
        <x:v>F0290</x:v>
      </x:c>
      <x:c r="B295" s="32"/>
      <x:c r="C295" s="26" t="str">
        <x:f>IF(B295="","",IFERROR(VLOOKUP(B295,Termine!$A$6:$E$155,2,FALSE),""))</x:f>
      </x:c>
      <x:c r="D295" t="str">
        <x:f>IF(C295="","",TEXT(C295,"yyyy-mm"))</x:f>
      </x:c>
      <x:c r="E295" t="str">
        <x:f>IF(B295="","",IFERROR(VLOOKUP(B295,Termine!$A$6:$E$155,5,FALSE),""))</x:f>
      </x:c>
      <x:c r="F295" s="32"/>
      <x:c r="G295" s="32"/>
      <x:c r="H295" t="str">
        <x:f>IF(B295="","",IFERROR(VLOOKUP(B295,Termine!$A$6:$E$155,4,FALSE),""))</x:f>
      </x:c>
    </x:row>
    <x:row r="296">
      <x:c r="A296" t="str">
        <x:v>F0291</x:v>
      </x:c>
      <x:c r="B296" s="32"/>
      <x:c r="C296" s="26" t="str">
        <x:f>IF(B296="","",IFERROR(VLOOKUP(B296,Termine!$A$6:$E$155,2,FALSE),""))</x:f>
      </x:c>
      <x:c r="D296" t="str">
        <x:f>IF(C296="","",TEXT(C296,"yyyy-mm"))</x:f>
      </x:c>
      <x:c r="E296" t="str">
        <x:f>IF(B296="","",IFERROR(VLOOKUP(B296,Termine!$A$6:$E$155,5,FALSE),""))</x:f>
      </x:c>
      <x:c r="F296" s="32"/>
      <x:c r="G296" s="32"/>
      <x:c r="H296" t="str">
        <x:f>IF(B296="","",IFERROR(VLOOKUP(B296,Termine!$A$6:$E$155,4,FALSE),""))</x:f>
      </x:c>
    </x:row>
    <x:row r="297">
      <x:c r="A297" t="str">
        <x:v>F0292</x:v>
      </x:c>
      <x:c r="B297" s="32"/>
      <x:c r="C297" s="26" t="str">
        <x:f>IF(B297="","",IFERROR(VLOOKUP(B297,Termine!$A$6:$E$155,2,FALSE),""))</x:f>
      </x:c>
      <x:c r="D297" t="str">
        <x:f>IF(C297="","",TEXT(C297,"yyyy-mm"))</x:f>
      </x:c>
      <x:c r="E297" t="str">
        <x:f>IF(B297="","",IFERROR(VLOOKUP(B297,Termine!$A$6:$E$155,5,FALSE),""))</x:f>
      </x:c>
      <x:c r="F297" s="32"/>
      <x:c r="G297" s="32"/>
      <x:c r="H297" t="str">
        <x:f>IF(B297="","",IFERROR(VLOOKUP(B297,Termine!$A$6:$E$155,4,FALSE),""))</x:f>
      </x:c>
    </x:row>
    <x:row r="298">
      <x:c r="A298" t="str">
        <x:v>F0293</x:v>
      </x:c>
      <x:c r="B298" s="32"/>
      <x:c r="C298" s="26" t="str">
        <x:f>IF(B298="","",IFERROR(VLOOKUP(B298,Termine!$A$6:$E$155,2,FALSE),""))</x:f>
      </x:c>
      <x:c r="D298" t="str">
        <x:f>IF(C298="","",TEXT(C298,"yyyy-mm"))</x:f>
      </x:c>
      <x:c r="E298" t="str">
        <x:f>IF(B298="","",IFERROR(VLOOKUP(B298,Termine!$A$6:$E$155,5,FALSE),""))</x:f>
      </x:c>
      <x:c r="F298" s="32"/>
      <x:c r="G298" s="32"/>
      <x:c r="H298" t="str">
        <x:f>IF(B298="","",IFERROR(VLOOKUP(B298,Termine!$A$6:$E$155,4,FALSE),""))</x:f>
      </x:c>
    </x:row>
    <x:row r="299">
      <x:c r="A299" t="str">
        <x:v>F0294</x:v>
      </x:c>
      <x:c r="B299" s="32"/>
      <x:c r="C299" s="26" t="str">
        <x:f>IF(B299="","",IFERROR(VLOOKUP(B299,Termine!$A$6:$E$155,2,FALSE),""))</x:f>
      </x:c>
      <x:c r="D299" t="str">
        <x:f>IF(C299="","",TEXT(C299,"yyyy-mm"))</x:f>
      </x:c>
      <x:c r="E299" t="str">
        <x:f>IF(B299="","",IFERROR(VLOOKUP(B299,Termine!$A$6:$E$155,5,FALSE),""))</x:f>
      </x:c>
      <x:c r="F299" s="32"/>
      <x:c r="G299" s="32"/>
      <x:c r="H299" t="str">
        <x:f>IF(B299="","",IFERROR(VLOOKUP(B299,Termine!$A$6:$E$155,4,FALSE),""))</x:f>
      </x:c>
    </x:row>
    <x:row r="300">
      <x:c r="A300" t="str">
        <x:v>F0295</x:v>
      </x:c>
      <x:c r="B300" s="32"/>
      <x:c r="C300" s="26" t="str">
        <x:f>IF(B300="","",IFERROR(VLOOKUP(B300,Termine!$A$6:$E$155,2,FALSE),""))</x:f>
      </x:c>
      <x:c r="D300" t="str">
        <x:f>IF(C300="","",TEXT(C300,"yyyy-mm"))</x:f>
      </x:c>
      <x:c r="E300" t="str">
        <x:f>IF(B300="","",IFERROR(VLOOKUP(B300,Termine!$A$6:$E$155,5,FALSE),""))</x:f>
      </x:c>
      <x:c r="F300" s="32"/>
      <x:c r="G300" s="32"/>
      <x:c r="H300" t="str">
        <x:f>IF(B300="","",IFERROR(VLOOKUP(B300,Termine!$A$6:$E$155,4,FALSE),""))</x:f>
      </x:c>
    </x:row>
    <x:row r="301">
      <x:c r="A301" t="str">
        <x:v>F0296</x:v>
      </x:c>
      <x:c r="B301" s="32"/>
      <x:c r="C301" s="26" t="str">
        <x:f>IF(B301="","",IFERROR(VLOOKUP(B301,Termine!$A$6:$E$155,2,FALSE),""))</x:f>
      </x:c>
      <x:c r="D301" t="str">
        <x:f>IF(C301="","",TEXT(C301,"yyyy-mm"))</x:f>
      </x:c>
      <x:c r="E301" t="str">
        <x:f>IF(B301="","",IFERROR(VLOOKUP(B301,Termine!$A$6:$E$155,5,FALSE),""))</x:f>
      </x:c>
      <x:c r="F301" s="32"/>
      <x:c r="G301" s="32"/>
      <x:c r="H301" t="str">
        <x:f>IF(B301="","",IFERROR(VLOOKUP(B301,Termine!$A$6:$E$155,4,FALSE),""))</x:f>
      </x:c>
    </x:row>
    <x:row r="302">
      <x:c r="A302" t="str">
        <x:v>F0297</x:v>
      </x:c>
      <x:c r="B302" s="32"/>
      <x:c r="C302" s="26" t="str">
        <x:f>IF(B302="","",IFERROR(VLOOKUP(B302,Termine!$A$6:$E$155,2,FALSE),""))</x:f>
      </x:c>
      <x:c r="D302" t="str">
        <x:f>IF(C302="","",TEXT(C302,"yyyy-mm"))</x:f>
      </x:c>
      <x:c r="E302" t="str">
        <x:f>IF(B302="","",IFERROR(VLOOKUP(B302,Termine!$A$6:$E$155,5,FALSE),""))</x:f>
      </x:c>
      <x:c r="F302" s="32"/>
      <x:c r="G302" s="32"/>
      <x:c r="H302" t="str">
        <x:f>IF(B302="","",IFERROR(VLOOKUP(B302,Termine!$A$6:$E$155,4,FALSE),""))</x:f>
      </x:c>
    </x:row>
    <x:row r="303">
      <x:c r="A303" t="str">
        <x:v>F0298</x:v>
      </x:c>
      <x:c r="B303" s="32"/>
      <x:c r="C303" s="26" t="str">
        <x:f>IF(B303="","",IFERROR(VLOOKUP(B303,Termine!$A$6:$E$155,2,FALSE),""))</x:f>
      </x:c>
      <x:c r="D303" t="str">
        <x:f>IF(C303="","",TEXT(C303,"yyyy-mm"))</x:f>
      </x:c>
      <x:c r="E303" t="str">
        <x:f>IF(B303="","",IFERROR(VLOOKUP(B303,Termine!$A$6:$E$155,5,FALSE),""))</x:f>
      </x:c>
      <x:c r="F303" s="32"/>
      <x:c r="G303" s="32"/>
      <x:c r="H303" t="str">
        <x:f>IF(B303="","",IFERROR(VLOOKUP(B303,Termine!$A$6:$E$155,4,FALSE),""))</x:f>
      </x:c>
    </x:row>
    <x:row r="304">
      <x:c r="A304" t="str">
        <x:v>F0299</x:v>
      </x:c>
      <x:c r="B304" s="32"/>
      <x:c r="C304" s="26" t="str">
        <x:f>IF(B304="","",IFERROR(VLOOKUP(B304,Termine!$A$6:$E$155,2,FALSE),""))</x:f>
      </x:c>
      <x:c r="D304" t="str">
        <x:f>IF(C304="","",TEXT(C304,"yyyy-mm"))</x:f>
      </x:c>
      <x:c r="E304" t="str">
        <x:f>IF(B304="","",IFERROR(VLOOKUP(B304,Termine!$A$6:$E$155,5,FALSE),""))</x:f>
      </x:c>
      <x:c r="F304" s="32"/>
      <x:c r="G304" s="32"/>
      <x:c r="H304" t="str">
        <x:f>IF(B304="","",IFERROR(VLOOKUP(B304,Termine!$A$6:$E$155,4,FALSE),""))</x:f>
      </x:c>
    </x:row>
    <x:row r="305">
      <x:c r="A305" t="str">
        <x:v>F0300</x:v>
      </x:c>
      <x:c r="B305" s="32"/>
      <x:c r="C305" s="26" t="str">
        <x:f>IF(B305="","",IFERROR(VLOOKUP(B305,Termine!$A$6:$E$155,2,FALSE),""))</x:f>
      </x:c>
      <x:c r="D305" t="str">
        <x:f>IF(C305="","",TEXT(C305,"yyyy-mm"))</x:f>
      </x:c>
      <x:c r="E305" t="str">
        <x:f>IF(B305="","",IFERROR(VLOOKUP(B305,Termine!$A$6:$E$155,5,FALSE),""))</x:f>
      </x:c>
      <x:c r="F305" s="32"/>
      <x:c r="G305" s="32"/>
      <x:c r="H305" t="str">
        <x:f>IF(B305="","",IFERROR(VLOOKUP(B305,Termine!$A$6:$E$155,4,FALSE),""))</x:f>
      </x:c>
    </x:row>
  </x:sheetData>
  <x:mergeCells>
    <x:mergeCell ref="A1:H2"/>
    <x:mergeCell ref="A3:H3"/>
  </x:mergeCells>
  <x:conditionalFormatting sqref="F6:F305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dataValidations count="2">
    <x:dataValidation type="list" sqref="B6:B305">
      <x:formula1>INDIRECT("Listen!$F$6:$F$155")</x:formula1>
    </x:dataValidation>
    <x:dataValidation type="list" sqref="F6:F305">
      <x:formula1>"1,2,3,4,5"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4b4710decf0467b"/>
  </x:tableParts>
</x:worksheet>
</file>

<file path=xl/worksheets/sheet7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3" hidden="0" customWidth="1"/>
    <x:col min="2" max="2" width="19" hidden="0" customWidth="1"/>
    <x:col min="3" max="3" width="22" hidden="0" customWidth="1"/>
    <x:col min="6" max="6" width="28" hidden="0" customWidth="1"/>
    <x:col min="7" max="7" width="15" hidden="0" customWidth="1"/>
    <x:col min="8" max="8" width="49" hidden="0" customWidth="1"/>
  </x:cols>
  <x:sheetData>
    <x:row r="1" ht="23" customHeight="1">
      <x:c r="A1" s="46" t="str">
        <x:v>INTERESSEN | AGGREGIERTE BASIS</x:v>
      </x:c>
      <x:c r="B1" s="46"/>
      <x:c r="C1" s="46"/>
    </x:row>
    <x:row r="2" ht="23" customHeight="1">
      <x:c r="A2" s="46"/>
      <x:c r="B2" s="46"/>
      <x:c r="C2" s="46"/>
    </x:row>
    <x:row r="3" ht="31" customHeight="1">
      <x:c r="A3" s="52" t="str">
        <x:v>Noch keine Befragungsergebnisse hinterlegt. In Spalte B und bei den Qualitätskennzahlen in G eigene aggregierte Werte eintragen.</x:v>
      </x:c>
      <x:c r="B3" s="52"/>
      <x:c r="C3" s="52"/>
    </x:row>
    <x:row r="5" ht="32" customHeight="1">
      <x:c r="A5" s="54" t="str">
        <x:v>Aktivität</x:v>
      </x:c>
      <x:c r="B5" s="54" t="str">
        <x:v>Nennungen</x:v>
      </x:c>
      <x:c r="C5" s="54" t="str">
        <x:v>Anteil</x:v>
      </x:c>
      <x:c r="F5" s="15" t="str">
        <x:v>Befragung / Qualität</x:v>
      </x:c>
      <x:c r="G5" s="15" t="str">
        <x:v>Wert</x:v>
      </x:c>
      <x:c r="H5" s="15" t="str">
        <x:v>Auswertungshinweis</x:v>
      </x:c>
    </x:row>
    <x:row r="6">
      <x:c r="A6" t="str">
        <x:v>Rätsellösen in Gruppe</x:v>
      </x:c>
      <x:c r="B6"/>
      <x:c r="C6" s="22" t="str">
        <x:f>IF(OR(B6="",$G$6="",$G$6=0),"",B6/$G$6)</x:f>
      </x:c>
      <x:c r="F6" t="str">
        <x:v>Befragte</x:v>
      </x:c>
      <x:c r="G6"/>
      <x:c r="H6" t="str">
        <x:v>Anzahl der vollständig ausgewerteten Fragebögen selbst eintragen</x:v>
      </x:c>
    </x:row>
    <x:row r="7">
      <x:c r="A7" t="str">
        <x:v>Singen</x:v>
      </x:c>
      <x:c r="B7"/>
      <x:c r="C7" s="22" t="str">
        <x:f>IF(OR(B7="",$G$6="",$G$6=0),"",B7/$G$6)</x:f>
      </x:c>
      <x:c r="F7" t="str">
        <x:v>Zufrieden JA</x:v>
      </x:c>
      <x:c r="G7"/>
      <x:c r="H7" t="str">
        <x:v>Nur eindeutige Ja-Stimmen eintragen</x:v>
      </x:c>
    </x:row>
    <x:row r="8">
      <x:c r="A8" t="str">
        <x:v>Spaziergänge</x:v>
      </x:c>
      <x:c r="B8"/>
      <x:c r="C8" s="22" t="str">
        <x:f>IF(OR(B8="",$G$6="",$G$6=0),"",B8/$G$6)</x:f>
      </x:c>
      <x:c r="F8" t="str">
        <x:v>Zufrieden NEIN</x:v>
      </x:c>
      <x:c r="G8"/>
      <x:c r="H8" t="str">
        <x:v>Nur eindeutige Nein-Stimmen eintragen</x:v>
      </x:c>
    </x:row>
    <x:row r="9">
      <x:c r="A9" t="str">
        <x:v>Einzelbetreuung</x:v>
      </x:c>
      <x:c r="B9"/>
      <x:c r="C9" s="22" t="str">
        <x:f>IF(OR(B9="",$G$6="",$G$6=0),"",B9/$G$6)</x:f>
      </x:c>
      <x:c r="F9" t="str">
        <x:v>Widerspruch</x:v>
      </x:c>
      <x:c r="G9"/>
      <x:c r="H9" t="str">
        <x:v>Widersprüchliche Rückmeldungen bei Bedarf getrennt erfassen</x:v>
      </x:c>
    </x:row>
    <x:row r="10">
      <x:c r="A10" t="str">
        <x:v>Gedächtnisübungen</x:v>
      </x:c>
      <x:c r="B10"/>
      <x:c r="C10" s="22" t="str">
        <x:f>IF(OR(B10="",$G$6="",$G$6=0),"",B10/$G$6)</x:f>
      </x:c>
      <x:c r="F10" t="str">
        <x:v>Keine gültige Antwort</x:v>
      </x:c>
      <x:c r="G10"/>
      <x:c r="H10" t="str">
        <x:v>Leere oder ungültige Antworten zählen</x:v>
      </x:c>
    </x:row>
    <x:row r="11">
      <x:c r="A11" t="str">
        <x:v>Ballspiele</x:v>
      </x:c>
      <x:c r="B11"/>
      <x:c r="C11" s="22" t="str">
        <x:f>IF(OR(B11="",$G$6="",$G$6=0),"",B11/$G$6)</x:f>
      </x:c>
      <x:c r="F11" t="str">
        <x:v>Ja-Quote</x:v>
      </x:c>
      <x:c r="G11" s="22" t="str">
        <x:f>IF(OR(G7="",G8="",G7+G8=0),"",G7/(G7+G8))</x:f>
      </x:c>
      <x:c r="H11" t="str">
        <x:v>Wird aus eindeutigen Ja- und Nein-Stimmen berechnet</x:v>
      </x:c>
    </x:row>
    <x:row r="12">
      <x:c r="A12" t="str">
        <x:v>Gesellschaftsspiele</x:v>
      </x:c>
      <x:c r="B12"/>
      <x:c r="C12" s="22" t="str">
        <x:f>IF(OR(B12="",$G$6="",$G$6=0),"",B12/$G$6)</x:f>
      </x:c>
      <x:c r="F12" t="str">
        <x:v>Einladungen JA</x:v>
      </x:c>
      <x:c r="G12"/>
      <x:c r="H12" t="str">
        <x:v>Ja-Rückmeldungen zu Einladungen</x:v>
      </x:c>
    </x:row>
    <x:row r="13">
      <x:c r="A13" t="str">
        <x:v>Hochbeet betreuen</x:v>
      </x:c>
      <x:c r="B13"/>
      <x:c r="C13" s="22" t="str">
        <x:f>IF(OR(B13="",$G$6="",$G$6=0),"",B13/$G$6)</x:f>
      </x:c>
      <x:c r="F13" t="str">
        <x:v>Einladungen NEIN</x:v>
      </x:c>
      <x:c r="G13"/>
      <x:c r="H13" t="str">
        <x:v>Nein-Rückmeldungen zu Einladungen</x:v>
      </x:c>
    </x:row>
    <x:row r="14">
      <x:c r="A14" t="str">
        <x:v>Blumen gießen</x:v>
      </x:c>
      <x:c r="B14"/>
      <x:c r="C14" s="22" t="str">
        <x:f>IF(OR(B14="",$G$6="",$G$6=0),"",B14/$G$6)</x:f>
      </x:c>
    </x:row>
    <x:row r="15">
      <x:c r="A15" t="str">
        <x:v>Religiöse Messe</x:v>
      </x:c>
      <x:c r="B15"/>
      <x:c r="C15" s="22" t="str">
        <x:f>IF(OR(B15="",$G$6="",$G$6=0),"",B15/$G$6)</x:f>
      </x:c>
    </x:row>
    <x:row r="16">
      <x:c r="A16" t="str">
        <x:v>Bibelrunde</x:v>
      </x:c>
      <x:c r="B16"/>
      <x:c r="C16" s="22" t="str">
        <x:f>IF(OR(B16="",$G$6="",$G$6=0),"",B16/$G$6)</x:f>
      </x:c>
    </x:row>
    <x:row r="17">
      <x:c r="A17" t="str">
        <x:v>Seelsorgebesuche</x:v>
      </x:c>
      <x:c r="B17"/>
      <x:c r="C17" s="22" t="str">
        <x:f>IF(OR(B17="",$G$6="",$G$6=0),"",B17/$G$6)</x:f>
      </x:c>
    </x:row>
    <x:row r="18">
      <x:c r="A18" t="str">
        <x:v>Feste</x:v>
      </x:c>
      <x:c r="B18"/>
      <x:c r="C18" s="22" t="str">
        <x:f>IF(OR(B18="",$G$6="",$G$6=0),"",B18/$G$6)</x:f>
      </x:c>
    </x:row>
    <x:row r="19">
      <x:c r="A19" t="str">
        <x:v>Ausflüge</x:v>
      </x:c>
      <x:c r="B19"/>
      <x:c r="C19" s="22" t="str">
        <x:f>IF(OR(B19="",$G$6="",$G$6=0),"",B19/$G$6)</x:f>
      </x:c>
    </x:row>
    <x:row r="20">
      <x:c r="A20" t="str">
        <x:v>Vorlesen</x:v>
      </x:c>
      <x:c r="B20"/>
      <x:c r="C20" s="22" t="str">
        <x:f>IF(OR(B20="",$G$6="",$G$6=0),"",B20/$G$6)</x:f>
      </x:c>
    </x:row>
    <x:row r="21">
      <x:c r="A21" t="str">
        <x:v>Sitzgymnastik</x:v>
      </x:c>
      <x:c r="B21"/>
      <x:c r="C21" s="22" t="str">
        <x:f>IF(OR(B21="",$G$6="",$G$6=0),"",B21/$G$6)</x:f>
      </x:c>
    </x:row>
    <x:row r="22">
      <x:c r="A22" t="str">
        <x:v>Bingo</x:v>
      </x:c>
      <x:c r="B22"/>
      <x:c r="C22" s="22" t="str">
        <x:f>IF(OR(B22="",$G$6="",$G$6=0),"",B22/$G$6)</x:f>
      </x:c>
    </x:row>
    <x:row r="23">
      <x:c r="A23" t="str">
        <x:v>Basteln</x:v>
      </x:c>
      <x:c r="B23"/>
      <x:c r="C23" s="22" t="str">
        <x:f>IF(OR(B23="",$G$6="",$G$6=0),"",B23/$G$6)</x:f>
      </x:c>
    </x:row>
    <x:row r="24">
      <x:c r="A24" t="str">
        <x:v>Malen</x:v>
      </x:c>
      <x:c r="B24"/>
      <x:c r="C24" s="22" t="str">
        <x:f>IF(OR(B24="",$G$6="",$G$6=0),"",B24/$G$6)</x:f>
      </x:c>
    </x:row>
    <x:row r="25">
      <x:c r="A25" t="str">
        <x:v>Handarbeiten</x:v>
      </x:c>
      <x:c r="B25"/>
      <x:c r="C25" s="22" t="str">
        <x:f>IF(OR(B25="",$G$6="",$G$6=0),"",B25/$G$6)</x:f>
      </x:c>
    </x:row>
    <x:row r="26">
      <x:c r="A26" t="str">
        <x:v>Koordinationsübungen</x:v>
      </x:c>
      <x:c r="B26"/>
      <x:c r="C26" s="22" t="str">
        <x:f>IF(OR(B26="",$G$6="",$G$6=0),"",B26/$G$6)</x:f>
      </x:c>
    </x:row>
    <x:row r="27">
      <x:c r="A27" t="str">
        <x:v>Gastangebot (neutral)</x:v>
      </x:c>
      <x:c r="B27"/>
      <x:c r="C27" s="22" t="str">
        <x:f>IF(OR(B27="",$G$6="",$G$6=0),"",B27/$G$6)</x:f>
      </x:c>
    </x:row>
    <x:row r="28">
      <x:c r="A28" t="str">
        <x:v>Backen</x:v>
      </x:c>
      <x:c r="B28"/>
      <x:c r="C28" s="22" t="str">
        <x:f>IF(OR(B28="",$G$6="",$G$6=0),"",B28/$G$6)</x:f>
      </x:c>
    </x:row>
    <x:row r="29">
      <x:c r="A29" t="str">
        <x:v>Männerrunde</x:v>
      </x:c>
      <x:c r="B29"/>
      <x:c r="C29" s="22" t="str">
        <x:f>IF(OR(B29="",$G$6="",$G$6=0),"",B29/$G$6)</x:f>
      </x:c>
    </x:row>
    <x:row r="30">
      <x:c r="A30" t="str">
        <x:v>Frauenrunde</x:v>
      </x:c>
      <x:c r="B30"/>
      <x:c r="C30" s="22" t="str">
        <x:f>IF(OR(B30="",$G$6="",$G$6=0),"",B30/$G$6)</x:f>
      </x:c>
    </x:row>
  </x:sheetData>
  <x:mergeCells>
    <x:mergeCell ref="A1:C2"/>
    <x:mergeCell ref="A3:C3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34" hidden="0" customWidth="1"/>
    <x:col min="4" max="4" width="42" hidden="0" customWidth="1"/>
  </x:cols>
  <x:sheetData>
    <x:row r="1" ht="23" customHeight="1">
      <x:c r="A1" s="46" t="str">
        <x:v>JAHRESKALENDER | 2027</x:v>
      </x:c>
      <x:c r="B1" s="46"/>
      <x:c r="C1" s="46"/>
      <x:c r="D1" s="46"/>
    </x:row>
    <x:row r="2" ht="23" customHeight="1">
      <x:c r="A2" s="46"/>
      <x:c r="B2" s="46"/>
      <x:c r="C2" s="46"/>
      <x:c r="D2" s="46"/>
    </x:row>
    <x:row r="3" ht="31" customHeight="1">
      <x:c r="A3" s="52" t="str">
        <x:v>365 Kalendertage mit neu berechneten Wochentagen und österreichischen Feiertagen. Keine übernommenen historischen Buchungen.</x:v>
      </x:c>
      <x:c r="B3" s="52"/>
      <x:c r="C3" s="52"/>
      <x:c r="D3" s="52"/>
    </x:row>
    <x:row r="5" ht="32" customHeight="1">
      <x:c r="A5" s="54" t="str">
        <x:v>Datum</x:v>
      </x:c>
      <x:c r="B5" s="54" t="str">
        <x:v>Wochentag</x:v>
      </x:c>
      <x:c r="C5" s="54" t="str">
        <x:v>Feiertag / Anlass</x:v>
      </x:c>
      <x:c r="D5" s="54" t="str">
        <x:v>Hinweis (optional, anonym)</x:v>
      </x:c>
    </x:row>
    <x:row r="6">
      <x:c r="A6" s="26" t="n">
        <x:v>46388</x:v>
      </x:c>
      <x:c r="B6" t="str">
        <x:v>Freitag</x:v>
      </x:c>
      <x:c r="C6" t="str">
        <x:v>Neujahr</x:v>
      </x:c>
      <x:c r="D6" t="str"/>
    </x:row>
    <x:row r="7">
      <x:c r="A7" s="26" t="n">
        <x:v>46389</x:v>
      </x:c>
      <x:c r="B7" t="str">
        <x:v>Samstag</x:v>
      </x:c>
      <x:c r="C7" t="str"/>
      <x:c r="D7" t="str"/>
    </x:row>
    <x:row r="8">
      <x:c r="A8" s="26" t="n">
        <x:v>46390</x:v>
      </x:c>
      <x:c r="B8" t="str">
        <x:v>Sonntag</x:v>
      </x:c>
      <x:c r="C8" t="str"/>
      <x:c r="D8" t="str"/>
    </x:row>
    <x:row r="9">
      <x:c r="A9" s="26" t="n">
        <x:v>46391</x:v>
      </x:c>
      <x:c r="B9" t="str">
        <x:v>Montag</x:v>
      </x:c>
      <x:c r="C9" t="str"/>
      <x:c r="D9" t="str"/>
    </x:row>
    <x:row r="10">
      <x:c r="A10" s="26" t="n">
        <x:v>46392</x:v>
      </x:c>
      <x:c r="B10" t="str">
        <x:v>Dienstag</x:v>
      </x:c>
      <x:c r="C10" t="str"/>
      <x:c r="D10" t="str"/>
    </x:row>
    <x:row r="11">
      <x:c r="A11" s="26" t="n">
        <x:v>46393</x:v>
      </x:c>
      <x:c r="B11" t="str">
        <x:v>Mittwoch</x:v>
      </x:c>
      <x:c r="C11" t="str">
        <x:v>Heilige Drei Könige</x:v>
      </x:c>
      <x:c r="D11" t="str"/>
    </x:row>
    <x:row r="12">
      <x:c r="A12" s="26" t="n">
        <x:v>46394</x:v>
      </x:c>
      <x:c r="B12" t="str">
        <x:v>Donnerstag</x:v>
      </x:c>
      <x:c r="C12" t="str"/>
      <x:c r="D12" t="str"/>
    </x:row>
    <x:row r="13">
      <x:c r="A13" s="26" t="n">
        <x:v>46395</x:v>
      </x:c>
      <x:c r="B13" t="str">
        <x:v>Freitag</x:v>
      </x:c>
      <x:c r="C13" t="str"/>
      <x:c r="D13" t="str"/>
    </x:row>
    <x:row r="14">
      <x:c r="A14" s="26" t="n">
        <x:v>46396</x:v>
      </x:c>
      <x:c r="B14" t="str">
        <x:v>Samstag</x:v>
      </x:c>
      <x:c r="C14" t="str"/>
      <x:c r="D14" t="str"/>
    </x:row>
    <x:row r="15">
      <x:c r="A15" s="26" t="n">
        <x:v>46397</x:v>
      </x:c>
      <x:c r="B15" t="str">
        <x:v>Sonntag</x:v>
      </x:c>
      <x:c r="C15" t="str"/>
      <x:c r="D15" t="str"/>
    </x:row>
    <x:row r="16">
      <x:c r="A16" s="26" t="n">
        <x:v>46398</x:v>
      </x:c>
      <x:c r="B16" t="str">
        <x:v>Montag</x:v>
      </x:c>
      <x:c r="C16" t="str"/>
      <x:c r="D16" t="str"/>
    </x:row>
    <x:row r="17">
      <x:c r="A17" s="26" t="n">
        <x:v>46399</x:v>
      </x:c>
      <x:c r="B17" t="str">
        <x:v>Dienstag</x:v>
      </x:c>
      <x:c r="C17" t="str"/>
      <x:c r="D17" t="str"/>
    </x:row>
    <x:row r="18">
      <x:c r="A18" s="26" t="n">
        <x:v>46400</x:v>
      </x:c>
      <x:c r="B18" t="str">
        <x:v>Mittwoch</x:v>
      </x:c>
      <x:c r="C18" t="str"/>
      <x:c r="D18" t="str"/>
    </x:row>
    <x:row r="19">
      <x:c r="A19" s="26" t="n">
        <x:v>46401</x:v>
      </x:c>
      <x:c r="B19" t="str">
        <x:v>Donnerstag</x:v>
      </x:c>
      <x:c r="C19" t="str"/>
      <x:c r="D19" t="str"/>
    </x:row>
    <x:row r="20">
      <x:c r="A20" s="26" t="n">
        <x:v>46402</x:v>
      </x:c>
      <x:c r="B20" t="str">
        <x:v>Freitag</x:v>
      </x:c>
      <x:c r="C20" t="str"/>
      <x:c r="D20" t="str"/>
    </x:row>
    <x:row r="21">
      <x:c r="A21" s="26" t="n">
        <x:v>46403</x:v>
      </x:c>
      <x:c r="B21" t="str">
        <x:v>Samstag</x:v>
      </x:c>
      <x:c r="C21" t="str"/>
      <x:c r="D21" t="str"/>
    </x:row>
    <x:row r="22">
      <x:c r="A22" s="26" t="n">
        <x:v>46404</x:v>
      </x:c>
      <x:c r="B22" t="str">
        <x:v>Sonntag</x:v>
      </x:c>
      <x:c r="C22" t="str"/>
      <x:c r="D22" t="str"/>
    </x:row>
    <x:row r="23">
      <x:c r="A23" s="26" t="n">
        <x:v>46405</x:v>
      </x:c>
      <x:c r="B23" t="str">
        <x:v>Montag</x:v>
      </x:c>
      <x:c r="C23" t="str"/>
      <x:c r="D23" t="str"/>
    </x:row>
    <x:row r="24">
      <x:c r="A24" s="26" t="n">
        <x:v>46406</x:v>
      </x:c>
      <x:c r="B24" t="str">
        <x:v>Dienstag</x:v>
      </x:c>
      <x:c r="C24" t="str"/>
      <x:c r="D24" t="str"/>
    </x:row>
    <x:row r="25">
      <x:c r="A25" s="26" t="n">
        <x:v>46407</x:v>
      </x:c>
      <x:c r="B25" t="str">
        <x:v>Mittwoch</x:v>
      </x:c>
      <x:c r="C25" t="str"/>
      <x:c r="D25" t="str"/>
    </x:row>
    <x:row r="26">
      <x:c r="A26" s="26" t="n">
        <x:v>46408</x:v>
      </x:c>
      <x:c r="B26" t="str">
        <x:v>Donnerstag</x:v>
      </x:c>
      <x:c r="C26" t="str"/>
      <x:c r="D26" t="str"/>
    </x:row>
    <x:row r="27">
      <x:c r="A27" s="26" t="n">
        <x:v>46409</x:v>
      </x:c>
      <x:c r="B27" t="str">
        <x:v>Freitag</x:v>
      </x:c>
      <x:c r="C27" t="str"/>
      <x:c r="D27" t="str"/>
    </x:row>
    <x:row r="28">
      <x:c r="A28" s="26" t="n">
        <x:v>46410</x:v>
      </x:c>
      <x:c r="B28" t="str">
        <x:v>Samstag</x:v>
      </x:c>
      <x:c r="C28" t="str"/>
      <x:c r="D28" t="str"/>
    </x:row>
    <x:row r="29">
      <x:c r="A29" s="26" t="n">
        <x:v>46411</x:v>
      </x:c>
      <x:c r="B29" t="str">
        <x:v>Sonntag</x:v>
      </x:c>
      <x:c r="C29" t="str"/>
      <x:c r="D29" t="str"/>
    </x:row>
    <x:row r="30">
      <x:c r="A30" s="26" t="n">
        <x:v>46412</x:v>
      </x:c>
      <x:c r="B30" t="str">
        <x:v>Montag</x:v>
      </x:c>
      <x:c r="C30" t="str"/>
      <x:c r="D30" t="str"/>
    </x:row>
    <x:row r="31">
      <x:c r="A31" s="26" t="n">
        <x:v>46413</x:v>
      </x:c>
      <x:c r="B31" t="str">
        <x:v>Dienstag</x:v>
      </x:c>
      <x:c r="C31" t="str"/>
      <x:c r="D31" t="str"/>
    </x:row>
    <x:row r="32">
      <x:c r="A32" s="26" t="n">
        <x:v>46414</x:v>
      </x:c>
      <x:c r="B32" t="str">
        <x:v>Mittwoch</x:v>
      </x:c>
      <x:c r="C32" t="str"/>
      <x:c r="D32" t="str"/>
    </x:row>
    <x:row r="33">
      <x:c r="A33" s="26" t="n">
        <x:v>46415</x:v>
      </x:c>
      <x:c r="B33" t="str">
        <x:v>Donnerstag</x:v>
      </x:c>
      <x:c r="C33" t="str"/>
      <x:c r="D33" t="str"/>
    </x:row>
    <x:row r="34">
      <x:c r="A34" s="26" t="n">
        <x:v>46416</x:v>
      </x:c>
      <x:c r="B34" t="str">
        <x:v>Freitag</x:v>
      </x:c>
      <x:c r="C34" t="str"/>
      <x:c r="D34" t="str"/>
    </x:row>
    <x:row r="35">
      <x:c r="A35" s="26" t="n">
        <x:v>46417</x:v>
      </x:c>
      <x:c r="B35" t="str">
        <x:v>Samstag</x:v>
      </x:c>
      <x:c r="C35" t="str"/>
      <x:c r="D35" t="str"/>
    </x:row>
    <x:row r="36">
      <x:c r="A36" s="26" t="n">
        <x:v>46418</x:v>
      </x:c>
      <x:c r="B36" t="str">
        <x:v>Sonntag</x:v>
      </x:c>
      <x:c r="C36" t="str"/>
      <x:c r="D36" t="str"/>
    </x:row>
    <x:row r="37">
      <x:c r="A37" s="26" t="n">
        <x:v>46419</x:v>
      </x:c>
      <x:c r="B37" t="str">
        <x:v>Montag</x:v>
      </x:c>
      <x:c r="C37" t="str"/>
      <x:c r="D37" t="str"/>
    </x:row>
    <x:row r="38">
      <x:c r="A38" s="26" t="n">
        <x:v>46420</x:v>
      </x:c>
      <x:c r="B38" t="str">
        <x:v>Dienstag</x:v>
      </x:c>
      <x:c r="C38" t="str"/>
      <x:c r="D38" t="str"/>
    </x:row>
    <x:row r="39">
      <x:c r="A39" s="26" t="n">
        <x:v>46421</x:v>
      </x:c>
      <x:c r="B39" t="str">
        <x:v>Mittwoch</x:v>
      </x:c>
      <x:c r="C39" t="str"/>
      <x:c r="D39" t="str"/>
    </x:row>
    <x:row r="40">
      <x:c r="A40" s="26" t="n">
        <x:v>46422</x:v>
      </x:c>
      <x:c r="B40" t="str">
        <x:v>Donnerstag</x:v>
      </x:c>
      <x:c r="C40" t="str"/>
      <x:c r="D40" t="str"/>
    </x:row>
    <x:row r="41">
      <x:c r="A41" s="26" t="n">
        <x:v>46423</x:v>
      </x:c>
      <x:c r="B41" t="str">
        <x:v>Freitag</x:v>
      </x:c>
      <x:c r="C41" t="str"/>
      <x:c r="D41" t="str"/>
    </x:row>
    <x:row r="42">
      <x:c r="A42" s="26" t="n">
        <x:v>46424</x:v>
      </x:c>
      <x:c r="B42" t="str">
        <x:v>Samstag</x:v>
      </x:c>
      <x:c r="C42" t="str"/>
      <x:c r="D42" t="str"/>
    </x:row>
    <x:row r="43">
      <x:c r="A43" s="26" t="n">
        <x:v>46425</x:v>
      </x:c>
      <x:c r="B43" t="str">
        <x:v>Sonntag</x:v>
      </x:c>
      <x:c r="C43" t="str"/>
      <x:c r="D43" t="str"/>
    </x:row>
    <x:row r="44">
      <x:c r="A44" s="26" t="n">
        <x:v>46426</x:v>
      </x:c>
      <x:c r="B44" t="str">
        <x:v>Montag</x:v>
      </x:c>
      <x:c r="C44" t="str"/>
      <x:c r="D44" t="str"/>
    </x:row>
    <x:row r="45">
      <x:c r="A45" s="26" t="n">
        <x:v>46427</x:v>
      </x:c>
      <x:c r="B45" t="str">
        <x:v>Dienstag</x:v>
      </x:c>
      <x:c r="C45" t="str"/>
      <x:c r="D45" t="str"/>
    </x:row>
    <x:row r="46">
      <x:c r="A46" s="26" t="n">
        <x:v>46428</x:v>
      </x:c>
      <x:c r="B46" t="str">
        <x:v>Mittwoch</x:v>
      </x:c>
      <x:c r="C46" t="str"/>
      <x:c r="D46" t="str"/>
    </x:row>
    <x:row r="47">
      <x:c r="A47" s="26" t="n">
        <x:v>46429</x:v>
      </x:c>
      <x:c r="B47" t="str">
        <x:v>Donnerstag</x:v>
      </x:c>
      <x:c r="C47" t="str"/>
      <x:c r="D47" t="str"/>
    </x:row>
    <x:row r="48">
      <x:c r="A48" s="26" t="n">
        <x:v>46430</x:v>
      </x:c>
      <x:c r="B48" t="str">
        <x:v>Freitag</x:v>
      </x:c>
      <x:c r="C48" t="str"/>
      <x:c r="D48" t="str"/>
    </x:row>
    <x:row r="49">
      <x:c r="A49" s="26" t="n">
        <x:v>46431</x:v>
      </x:c>
      <x:c r="B49" t="str">
        <x:v>Samstag</x:v>
      </x:c>
      <x:c r="C49" t="str"/>
      <x:c r="D49" t="str"/>
    </x:row>
    <x:row r="50">
      <x:c r="A50" s="26" t="n">
        <x:v>46432</x:v>
      </x:c>
      <x:c r="B50" t="str">
        <x:v>Sonntag</x:v>
      </x:c>
      <x:c r="C50" t="str"/>
      <x:c r="D50" t="str"/>
    </x:row>
    <x:row r="51">
      <x:c r="A51" s="26" t="n">
        <x:v>46433</x:v>
      </x:c>
      <x:c r="B51" t="str">
        <x:v>Montag</x:v>
      </x:c>
      <x:c r="C51" t="str"/>
      <x:c r="D51" t="str"/>
    </x:row>
    <x:row r="52">
      <x:c r="A52" s="26" t="n">
        <x:v>46434</x:v>
      </x:c>
      <x:c r="B52" t="str">
        <x:v>Dienstag</x:v>
      </x:c>
      <x:c r="C52" t="str"/>
      <x:c r="D52" t="str"/>
    </x:row>
    <x:row r="53">
      <x:c r="A53" s="26" t="n">
        <x:v>46435</x:v>
      </x:c>
      <x:c r="B53" t="str">
        <x:v>Mittwoch</x:v>
      </x:c>
      <x:c r="C53" t="str"/>
      <x:c r="D53" t="str"/>
    </x:row>
    <x:row r="54">
      <x:c r="A54" s="26" t="n">
        <x:v>46436</x:v>
      </x:c>
      <x:c r="B54" t="str">
        <x:v>Donnerstag</x:v>
      </x:c>
      <x:c r="C54" t="str"/>
      <x:c r="D54" t="str"/>
    </x:row>
    <x:row r="55">
      <x:c r="A55" s="26" t="n">
        <x:v>46437</x:v>
      </x:c>
      <x:c r="B55" t="str">
        <x:v>Freitag</x:v>
      </x:c>
      <x:c r="C55" t="str"/>
      <x:c r="D55" t="str"/>
    </x:row>
    <x:row r="56">
      <x:c r="A56" s="26" t="n">
        <x:v>46438</x:v>
      </x:c>
      <x:c r="B56" t="str">
        <x:v>Samstag</x:v>
      </x:c>
      <x:c r="C56" t="str"/>
      <x:c r="D56" t="str"/>
    </x:row>
    <x:row r="57">
      <x:c r="A57" s="26" t="n">
        <x:v>46439</x:v>
      </x:c>
      <x:c r="B57" t="str">
        <x:v>Sonntag</x:v>
      </x:c>
      <x:c r="C57" t="str"/>
      <x:c r="D57" t="str"/>
    </x:row>
    <x:row r="58">
      <x:c r="A58" s="26" t="n">
        <x:v>46440</x:v>
      </x:c>
      <x:c r="B58" t="str">
        <x:v>Montag</x:v>
      </x:c>
      <x:c r="C58" t="str"/>
      <x:c r="D58" t="str"/>
    </x:row>
    <x:row r="59">
      <x:c r="A59" s="26" t="n">
        <x:v>46441</x:v>
      </x:c>
      <x:c r="B59" t="str">
        <x:v>Dienstag</x:v>
      </x:c>
      <x:c r="C59" t="str"/>
      <x:c r="D59" t="str"/>
    </x:row>
    <x:row r="60">
      <x:c r="A60" s="26" t="n">
        <x:v>46442</x:v>
      </x:c>
      <x:c r="B60" t="str">
        <x:v>Mittwoch</x:v>
      </x:c>
      <x:c r="C60" t="str"/>
      <x:c r="D60" t="str"/>
    </x:row>
    <x:row r="61">
      <x:c r="A61" s="26" t="n">
        <x:v>46443</x:v>
      </x:c>
      <x:c r="B61" t="str">
        <x:v>Donnerstag</x:v>
      </x:c>
      <x:c r="C61" t="str"/>
      <x:c r="D61" t="str"/>
    </x:row>
    <x:row r="62">
      <x:c r="A62" s="26" t="n">
        <x:v>46444</x:v>
      </x:c>
      <x:c r="B62" t="str">
        <x:v>Freitag</x:v>
      </x:c>
      <x:c r="C62" t="str"/>
      <x:c r="D62" t="str"/>
    </x:row>
    <x:row r="63">
      <x:c r="A63" s="26" t="n">
        <x:v>46445</x:v>
      </x:c>
      <x:c r="B63" t="str">
        <x:v>Samstag</x:v>
      </x:c>
      <x:c r="C63" t="str"/>
      <x:c r="D63" t="str"/>
    </x:row>
    <x:row r="64">
      <x:c r="A64" s="26" t="n">
        <x:v>46446</x:v>
      </x:c>
      <x:c r="B64" t="str">
        <x:v>Sonntag</x:v>
      </x:c>
      <x:c r="C64" t="str"/>
      <x:c r="D64" t="str"/>
    </x:row>
    <x:row r="65">
      <x:c r="A65" s="26" t="n">
        <x:v>46447</x:v>
      </x:c>
      <x:c r="B65" t="str">
        <x:v>Montag</x:v>
      </x:c>
      <x:c r="C65" t="str"/>
      <x:c r="D65" t="str"/>
    </x:row>
    <x:row r="66">
      <x:c r="A66" s="26" t="n">
        <x:v>46448</x:v>
      </x:c>
      <x:c r="B66" t="str">
        <x:v>Dienstag</x:v>
      </x:c>
      <x:c r="C66" t="str"/>
      <x:c r="D66" t="str"/>
    </x:row>
    <x:row r="67">
      <x:c r="A67" s="26" t="n">
        <x:v>46449</x:v>
      </x:c>
      <x:c r="B67" t="str">
        <x:v>Mittwoch</x:v>
      </x:c>
      <x:c r="C67" t="str"/>
      <x:c r="D67" t="str"/>
    </x:row>
    <x:row r="68">
      <x:c r="A68" s="26" t="n">
        <x:v>46450</x:v>
      </x:c>
      <x:c r="B68" t="str">
        <x:v>Donnerstag</x:v>
      </x:c>
      <x:c r="C68" t="str"/>
      <x:c r="D68" t="str"/>
    </x:row>
    <x:row r="69">
      <x:c r="A69" s="26" t="n">
        <x:v>46451</x:v>
      </x:c>
      <x:c r="B69" t="str">
        <x:v>Freitag</x:v>
      </x:c>
      <x:c r="C69" t="str"/>
      <x:c r="D69" t="str"/>
    </x:row>
    <x:row r="70">
      <x:c r="A70" s="26" t="n">
        <x:v>46452</x:v>
      </x:c>
      <x:c r="B70" t="str">
        <x:v>Samstag</x:v>
      </x:c>
      <x:c r="C70" t="str"/>
      <x:c r="D70" t="str"/>
    </x:row>
    <x:row r="71">
      <x:c r="A71" s="26" t="n">
        <x:v>46453</x:v>
      </x:c>
      <x:c r="B71" t="str">
        <x:v>Sonntag</x:v>
      </x:c>
      <x:c r="C71" t="str"/>
      <x:c r="D71" t="str"/>
    </x:row>
    <x:row r="72">
      <x:c r="A72" s="26" t="n">
        <x:v>46454</x:v>
      </x:c>
      <x:c r="B72" t="str">
        <x:v>Montag</x:v>
      </x:c>
      <x:c r="C72" t="str"/>
      <x:c r="D72" t="str"/>
    </x:row>
    <x:row r="73">
      <x:c r="A73" s="26" t="n">
        <x:v>46455</x:v>
      </x:c>
      <x:c r="B73" t="str">
        <x:v>Dienstag</x:v>
      </x:c>
      <x:c r="C73" t="str"/>
      <x:c r="D73" t="str"/>
    </x:row>
    <x:row r="74">
      <x:c r="A74" s="26" t="n">
        <x:v>46456</x:v>
      </x:c>
      <x:c r="B74" t="str">
        <x:v>Mittwoch</x:v>
      </x:c>
      <x:c r="C74" t="str"/>
      <x:c r="D74" t="str"/>
    </x:row>
    <x:row r="75">
      <x:c r="A75" s="26" t="n">
        <x:v>46457</x:v>
      </x:c>
      <x:c r="B75" t="str">
        <x:v>Donnerstag</x:v>
      </x:c>
      <x:c r="C75" t="str"/>
      <x:c r="D75" t="str"/>
    </x:row>
    <x:row r="76">
      <x:c r="A76" s="26" t="n">
        <x:v>46458</x:v>
      </x:c>
      <x:c r="B76" t="str">
        <x:v>Freitag</x:v>
      </x:c>
      <x:c r="C76" t="str"/>
      <x:c r="D76" t="str"/>
    </x:row>
    <x:row r="77">
      <x:c r="A77" s="26" t="n">
        <x:v>46459</x:v>
      </x:c>
      <x:c r="B77" t="str">
        <x:v>Samstag</x:v>
      </x:c>
      <x:c r="C77" t="str"/>
      <x:c r="D77" t="str"/>
    </x:row>
    <x:row r="78">
      <x:c r="A78" s="26" t="n">
        <x:v>46460</x:v>
      </x:c>
      <x:c r="B78" t="str">
        <x:v>Sonntag</x:v>
      </x:c>
      <x:c r="C78" t="str"/>
      <x:c r="D78" t="str"/>
    </x:row>
    <x:row r="79">
      <x:c r="A79" s="26" t="n">
        <x:v>46461</x:v>
      </x:c>
      <x:c r="B79" t="str">
        <x:v>Montag</x:v>
      </x:c>
      <x:c r="C79" t="str"/>
      <x:c r="D79" t="str"/>
    </x:row>
    <x:row r="80">
      <x:c r="A80" s="26" t="n">
        <x:v>46462</x:v>
      </x:c>
      <x:c r="B80" t="str">
        <x:v>Dienstag</x:v>
      </x:c>
      <x:c r="C80" t="str"/>
      <x:c r="D80" t="str"/>
    </x:row>
    <x:row r="81">
      <x:c r="A81" s="26" t="n">
        <x:v>46463</x:v>
      </x:c>
      <x:c r="B81" t="str">
        <x:v>Mittwoch</x:v>
      </x:c>
      <x:c r="C81" t="str"/>
      <x:c r="D81" t="str"/>
    </x:row>
    <x:row r="82">
      <x:c r="A82" s="26" t="n">
        <x:v>46464</x:v>
      </x:c>
      <x:c r="B82" t="str">
        <x:v>Donnerstag</x:v>
      </x:c>
      <x:c r="C82" t="str"/>
      <x:c r="D82" t="str"/>
    </x:row>
    <x:row r="83">
      <x:c r="A83" s="26" t="n">
        <x:v>46465</x:v>
      </x:c>
      <x:c r="B83" t="str">
        <x:v>Freitag</x:v>
      </x:c>
      <x:c r="C83" t="str"/>
      <x:c r="D83" t="str"/>
    </x:row>
    <x:row r="84">
      <x:c r="A84" s="26" t="n">
        <x:v>46466</x:v>
      </x:c>
      <x:c r="B84" t="str">
        <x:v>Samstag</x:v>
      </x:c>
      <x:c r="C84" t="str"/>
      <x:c r="D84" t="str"/>
    </x:row>
    <x:row r="85">
      <x:c r="A85" s="26" t="n">
        <x:v>46467</x:v>
      </x:c>
      <x:c r="B85" t="str">
        <x:v>Sonntag</x:v>
      </x:c>
      <x:c r="C85" t="str"/>
      <x:c r="D85" t="str"/>
    </x:row>
    <x:row r="86">
      <x:c r="A86" s="26" t="n">
        <x:v>46468</x:v>
      </x:c>
      <x:c r="B86" t="str">
        <x:v>Montag</x:v>
      </x:c>
      <x:c r="C86" t="str"/>
      <x:c r="D86" t="str"/>
    </x:row>
    <x:row r="87">
      <x:c r="A87" s="26" t="n">
        <x:v>46469</x:v>
      </x:c>
      <x:c r="B87" t="str">
        <x:v>Dienstag</x:v>
      </x:c>
      <x:c r="C87" t="str"/>
      <x:c r="D87" t="str"/>
    </x:row>
    <x:row r="88">
      <x:c r="A88" s="26" t="n">
        <x:v>46470</x:v>
      </x:c>
      <x:c r="B88" t="str">
        <x:v>Mittwoch</x:v>
      </x:c>
      <x:c r="C88" t="str"/>
      <x:c r="D88" t="str"/>
    </x:row>
    <x:row r="89">
      <x:c r="A89" s="26" t="n">
        <x:v>46471</x:v>
      </x:c>
      <x:c r="B89" t="str">
        <x:v>Donnerstag</x:v>
      </x:c>
      <x:c r="C89" t="str"/>
      <x:c r="D89" t="str"/>
    </x:row>
    <x:row r="90">
      <x:c r="A90" s="26" t="n">
        <x:v>46472</x:v>
      </x:c>
      <x:c r="B90" t="str">
        <x:v>Freitag</x:v>
      </x:c>
      <x:c r="C90" t="str"/>
      <x:c r="D90" t="str"/>
    </x:row>
    <x:row r="91">
      <x:c r="A91" s="26" t="n">
        <x:v>46473</x:v>
      </x:c>
      <x:c r="B91" t="str">
        <x:v>Samstag</x:v>
      </x:c>
      <x:c r="C91" t="str"/>
      <x:c r="D91" t="str"/>
    </x:row>
    <x:row r="92">
      <x:c r="A92" s="26" t="n">
        <x:v>46474</x:v>
      </x:c>
      <x:c r="B92" t="str">
        <x:v>Sonntag</x:v>
      </x:c>
      <x:c r="C92" t="str">
        <x:v>Ostersonntag</x:v>
      </x:c>
      <x:c r="D92" t="str"/>
    </x:row>
    <x:row r="93">
      <x:c r="A93" s="26" t="n">
        <x:v>46475</x:v>
      </x:c>
      <x:c r="B93" t="str">
        <x:v>Montag</x:v>
      </x:c>
      <x:c r="C93" t="str">
        <x:v>Ostermontag</x:v>
      </x:c>
      <x:c r="D93" t="str"/>
    </x:row>
    <x:row r="94">
      <x:c r="A94" s="26" t="n">
        <x:v>46476</x:v>
      </x:c>
      <x:c r="B94" t="str">
        <x:v>Dienstag</x:v>
      </x:c>
      <x:c r="C94" t="str"/>
      <x:c r="D94" t="str"/>
    </x:row>
    <x:row r="95">
      <x:c r="A95" s="26" t="n">
        <x:v>46477</x:v>
      </x:c>
      <x:c r="B95" t="str">
        <x:v>Mittwoch</x:v>
      </x:c>
      <x:c r="C95" t="str"/>
      <x:c r="D95" t="str"/>
    </x:row>
    <x:row r="96">
      <x:c r="A96" s="26" t="n">
        <x:v>46478</x:v>
      </x:c>
      <x:c r="B96" t="str">
        <x:v>Donnerstag</x:v>
      </x:c>
      <x:c r="C96" t="str"/>
      <x:c r="D96" t="str"/>
    </x:row>
    <x:row r="97">
      <x:c r="A97" s="26" t="n">
        <x:v>46479</x:v>
      </x:c>
      <x:c r="B97" t="str">
        <x:v>Freitag</x:v>
      </x:c>
      <x:c r="C97" t="str"/>
      <x:c r="D97" t="str"/>
    </x:row>
    <x:row r="98">
      <x:c r="A98" s="26" t="n">
        <x:v>46480</x:v>
      </x:c>
      <x:c r="B98" t="str">
        <x:v>Samstag</x:v>
      </x:c>
      <x:c r="C98" t="str"/>
      <x:c r="D98" t="str"/>
    </x:row>
    <x:row r="99">
      <x:c r="A99" s="26" t="n">
        <x:v>46481</x:v>
      </x:c>
      <x:c r="B99" t="str">
        <x:v>Sonntag</x:v>
      </x:c>
      <x:c r="C99" t="str"/>
      <x:c r="D99" t="str"/>
    </x:row>
    <x:row r="100">
      <x:c r="A100" s="26" t="n">
        <x:v>46482</x:v>
      </x:c>
      <x:c r="B100" t="str">
        <x:v>Montag</x:v>
      </x:c>
      <x:c r="C100" t="str"/>
      <x:c r="D100" t="str"/>
    </x:row>
    <x:row r="101">
      <x:c r="A101" s="26" t="n">
        <x:v>46483</x:v>
      </x:c>
      <x:c r="B101" t="str">
        <x:v>Dienstag</x:v>
      </x:c>
      <x:c r="C101" t="str"/>
      <x:c r="D101" t="str"/>
    </x:row>
    <x:row r="102">
      <x:c r="A102" s="26" t="n">
        <x:v>46484</x:v>
      </x:c>
      <x:c r="B102" t="str">
        <x:v>Mittwoch</x:v>
      </x:c>
      <x:c r="C102" t="str"/>
      <x:c r="D102" t="str"/>
    </x:row>
    <x:row r="103">
      <x:c r="A103" s="26" t="n">
        <x:v>46485</x:v>
      </x:c>
      <x:c r="B103" t="str">
        <x:v>Donnerstag</x:v>
      </x:c>
      <x:c r="C103" t="str"/>
      <x:c r="D103" t="str"/>
    </x:row>
    <x:row r="104">
      <x:c r="A104" s="26" t="n">
        <x:v>46486</x:v>
      </x:c>
      <x:c r="B104" t="str">
        <x:v>Freitag</x:v>
      </x:c>
      <x:c r="C104" t="str"/>
      <x:c r="D104" t="str"/>
    </x:row>
    <x:row r="105">
      <x:c r="A105" s="26" t="n">
        <x:v>46487</x:v>
      </x:c>
      <x:c r="B105" t="str">
        <x:v>Samstag</x:v>
      </x:c>
      <x:c r="C105" t="str"/>
      <x:c r="D105" t="str"/>
    </x:row>
    <x:row r="106">
      <x:c r="A106" s="26" t="n">
        <x:v>46488</x:v>
      </x:c>
      <x:c r="B106" t="str">
        <x:v>Sonntag</x:v>
      </x:c>
      <x:c r="C106" t="str"/>
      <x:c r="D106" t="str"/>
    </x:row>
    <x:row r="107">
      <x:c r="A107" s="26" t="n">
        <x:v>46489</x:v>
      </x:c>
      <x:c r="B107" t="str">
        <x:v>Montag</x:v>
      </x:c>
      <x:c r="C107" t="str"/>
      <x:c r="D107" t="str"/>
    </x:row>
    <x:row r="108">
      <x:c r="A108" s="26" t="n">
        <x:v>46490</x:v>
      </x:c>
      <x:c r="B108" t="str">
        <x:v>Dienstag</x:v>
      </x:c>
      <x:c r="C108" t="str"/>
      <x:c r="D108" t="str"/>
    </x:row>
    <x:row r="109">
      <x:c r="A109" s="26" t="n">
        <x:v>46491</x:v>
      </x:c>
      <x:c r="B109" t="str">
        <x:v>Mittwoch</x:v>
      </x:c>
      <x:c r="C109" t="str"/>
      <x:c r="D109" t="str"/>
    </x:row>
    <x:row r="110">
      <x:c r="A110" s="26" t="n">
        <x:v>46492</x:v>
      </x:c>
      <x:c r="B110" t="str">
        <x:v>Donnerstag</x:v>
      </x:c>
      <x:c r="C110" t="str"/>
      <x:c r="D110" t="str"/>
    </x:row>
    <x:row r="111">
      <x:c r="A111" s="26" t="n">
        <x:v>46493</x:v>
      </x:c>
      <x:c r="B111" t="str">
        <x:v>Freitag</x:v>
      </x:c>
      <x:c r="C111" t="str"/>
      <x:c r="D111" t="str"/>
    </x:row>
    <x:row r="112">
      <x:c r="A112" s="26" t="n">
        <x:v>46494</x:v>
      </x:c>
      <x:c r="B112" t="str">
        <x:v>Samstag</x:v>
      </x:c>
      <x:c r="C112" t="str"/>
      <x:c r="D112" t="str"/>
    </x:row>
    <x:row r="113">
      <x:c r="A113" s="26" t="n">
        <x:v>46495</x:v>
      </x:c>
      <x:c r="B113" t="str">
        <x:v>Sonntag</x:v>
      </x:c>
      <x:c r="C113" t="str"/>
      <x:c r="D113" t="str"/>
    </x:row>
    <x:row r="114">
      <x:c r="A114" s="26" t="n">
        <x:v>46496</x:v>
      </x:c>
      <x:c r="B114" t="str">
        <x:v>Montag</x:v>
      </x:c>
      <x:c r="C114" t="str"/>
      <x:c r="D114" t="str"/>
    </x:row>
    <x:row r="115">
      <x:c r="A115" s="26" t="n">
        <x:v>46497</x:v>
      </x:c>
      <x:c r="B115" t="str">
        <x:v>Dienstag</x:v>
      </x:c>
      <x:c r="C115" t="str"/>
      <x:c r="D115" t="str"/>
    </x:row>
    <x:row r="116">
      <x:c r="A116" s="26" t="n">
        <x:v>46498</x:v>
      </x:c>
      <x:c r="B116" t="str">
        <x:v>Mittwoch</x:v>
      </x:c>
      <x:c r="C116" t="str"/>
      <x:c r="D116" t="str"/>
    </x:row>
    <x:row r="117">
      <x:c r="A117" s="26" t="n">
        <x:v>46499</x:v>
      </x:c>
      <x:c r="B117" t="str">
        <x:v>Donnerstag</x:v>
      </x:c>
      <x:c r="C117" t="str"/>
      <x:c r="D117" t="str"/>
    </x:row>
    <x:row r="118">
      <x:c r="A118" s="26" t="n">
        <x:v>46500</x:v>
      </x:c>
      <x:c r="B118" t="str">
        <x:v>Freitag</x:v>
      </x:c>
      <x:c r="C118" t="str"/>
      <x:c r="D118" t="str"/>
    </x:row>
    <x:row r="119">
      <x:c r="A119" s="26" t="n">
        <x:v>46501</x:v>
      </x:c>
      <x:c r="B119" t="str">
        <x:v>Samstag</x:v>
      </x:c>
      <x:c r="C119" t="str"/>
      <x:c r="D119" t="str"/>
    </x:row>
    <x:row r="120">
      <x:c r="A120" s="26" t="n">
        <x:v>46502</x:v>
      </x:c>
      <x:c r="B120" t="str">
        <x:v>Sonntag</x:v>
      </x:c>
      <x:c r="C120" t="str"/>
      <x:c r="D120" t="str"/>
    </x:row>
    <x:row r="121">
      <x:c r="A121" s="26" t="n">
        <x:v>46503</x:v>
      </x:c>
      <x:c r="B121" t="str">
        <x:v>Montag</x:v>
      </x:c>
      <x:c r="C121" t="str"/>
      <x:c r="D121" t="str"/>
    </x:row>
    <x:row r="122">
      <x:c r="A122" s="26" t="n">
        <x:v>46504</x:v>
      </x:c>
      <x:c r="B122" t="str">
        <x:v>Dienstag</x:v>
      </x:c>
      <x:c r="C122" t="str"/>
      <x:c r="D122" t="str"/>
    </x:row>
    <x:row r="123">
      <x:c r="A123" s="26" t="n">
        <x:v>46505</x:v>
      </x:c>
      <x:c r="B123" t="str">
        <x:v>Mittwoch</x:v>
      </x:c>
      <x:c r="C123" t="str"/>
      <x:c r="D123" t="str"/>
    </x:row>
    <x:row r="124">
      <x:c r="A124" s="26" t="n">
        <x:v>46506</x:v>
      </x:c>
      <x:c r="B124" t="str">
        <x:v>Donnerstag</x:v>
      </x:c>
      <x:c r="C124" t="str"/>
      <x:c r="D124" t="str"/>
    </x:row>
    <x:row r="125">
      <x:c r="A125" s="26" t="n">
        <x:v>46507</x:v>
      </x:c>
      <x:c r="B125" t="str">
        <x:v>Freitag</x:v>
      </x:c>
      <x:c r="C125" t="str"/>
      <x:c r="D125" t="str"/>
    </x:row>
    <x:row r="126">
      <x:c r="A126" s="26" t="n">
        <x:v>46508</x:v>
      </x:c>
      <x:c r="B126" t="str">
        <x:v>Samstag</x:v>
      </x:c>
      <x:c r="C126" t="str">
        <x:v>Staatsfeiertag</x:v>
      </x:c>
      <x:c r="D126" t="str"/>
    </x:row>
    <x:row r="127">
      <x:c r="A127" s="26" t="n">
        <x:v>46509</x:v>
      </x:c>
      <x:c r="B127" t="str">
        <x:v>Sonntag</x:v>
      </x:c>
      <x:c r="C127" t="str"/>
      <x:c r="D127" t="str"/>
    </x:row>
    <x:row r="128">
      <x:c r="A128" s="26" t="n">
        <x:v>46510</x:v>
      </x:c>
      <x:c r="B128" t="str">
        <x:v>Montag</x:v>
      </x:c>
      <x:c r="C128" t="str"/>
      <x:c r="D128" t="str"/>
    </x:row>
    <x:row r="129">
      <x:c r="A129" s="26" t="n">
        <x:v>46511</x:v>
      </x:c>
      <x:c r="B129" t="str">
        <x:v>Dienstag</x:v>
      </x:c>
      <x:c r="C129" t="str"/>
      <x:c r="D129" t="str"/>
    </x:row>
    <x:row r="130">
      <x:c r="A130" s="26" t="n">
        <x:v>46512</x:v>
      </x:c>
      <x:c r="B130" t="str">
        <x:v>Mittwoch</x:v>
      </x:c>
      <x:c r="C130" t="str"/>
      <x:c r="D130" t="str"/>
    </x:row>
    <x:row r="131">
      <x:c r="A131" s="26" t="n">
        <x:v>46513</x:v>
      </x:c>
      <x:c r="B131" t="str">
        <x:v>Donnerstag</x:v>
      </x:c>
      <x:c r="C131" t="str">
        <x:v>Christi Himmelfahrt</x:v>
      </x:c>
      <x:c r="D131" t="str"/>
    </x:row>
    <x:row r="132">
      <x:c r="A132" s="26" t="n">
        <x:v>46514</x:v>
      </x:c>
      <x:c r="B132" t="str">
        <x:v>Freitag</x:v>
      </x:c>
      <x:c r="C132" t="str"/>
      <x:c r="D132" t="str"/>
    </x:row>
    <x:row r="133">
      <x:c r="A133" s="26" t="n">
        <x:v>46515</x:v>
      </x:c>
      <x:c r="B133" t="str">
        <x:v>Samstag</x:v>
      </x:c>
      <x:c r="C133" t="str"/>
      <x:c r="D133" t="str"/>
    </x:row>
    <x:row r="134">
      <x:c r="A134" s="26" t="n">
        <x:v>46516</x:v>
      </x:c>
      <x:c r="B134" t="str">
        <x:v>Sonntag</x:v>
      </x:c>
      <x:c r="C134" t="str"/>
      <x:c r="D134" t="str"/>
    </x:row>
    <x:row r="135">
      <x:c r="A135" s="26" t="n">
        <x:v>46517</x:v>
      </x:c>
      <x:c r="B135" t="str">
        <x:v>Montag</x:v>
      </x:c>
      <x:c r="C135" t="str"/>
      <x:c r="D135" t="str"/>
    </x:row>
    <x:row r="136">
      <x:c r="A136" s="26" t="n">
        <x:v>46518</x:v>
      </x:c>
      <x:c r="B136" t="str">
        <x:v>Dienstag</x:v>
      </x:c>
      <x:c r="C136" t="str"/>
      <x:c r="D136" t="str"/>
    </x:row>
    <x:row r="137">
      <x:c r="A137" s="26" t="n">
        <x:v>46519</x:v>
      </x:c>
      <x:c r="B137" t="str">
        <x:v>Mittwoch</x:v>
      </x:c>
      <x:c r="C137" t="str"/>
      <x:c r="D137" t="str"/>
    </x:row>
    <x:row r="138">
      <x:c r="A138" s="26" t="n">
        <x:v>46520</x:v>
      </x:c>
      <x:c r="B138" t="str">
        <x:v>Donnerstag</x:v>
      </x:c>
      <x:c r="C138" t="str"/>
      <x:c r="D138" t="str"/>
    </x:row>
    <x:row r="139">
      <x:c r="A139" s="26" t="n">
        <x:v>46521</x:v>
      </x:c>
      <x:c r="B139" t="str">
        <x:v>Freitag</x:v>
      </x:c>
      <x:c r="C139" t="str"/>
      <x:c r="D139" t="str"/>
    </x:row>
    <x:row r="140">
      <x:c r="A140" s="26" t="n">
        <x:v>46522</x:v>
      </x:c>
      <x:c r="B140" t="str">
        <x:v>Samstag</x:v>
      </x:c>
      <x:c r="C140" t="str"/>
      <x:c r="D140" t="str"/>
    </x:row>
    <x:row r="141">
      <x:c r="A141" s="26" t="n">
        <x:v>46523</x:v>
      </x:c>
      <x:c r="B141" t="str">
        <x:v>Sonntag</x:v>
      </x:c>
      <x:c r="C141" t="str">
        <x:v>Pfingstsonntag</x:v>
      </x:c>
      <x:c r="D141" t="str"/>
    </x:row>
    <x:row r="142">
      <x:c r="A142" s="26" t="n">
        <x:v>46524</x:v>
      </x:c>
      <x:c r="B142" t="str">
        <x:v>Montag</x:v>
      </x:c>
      <x:c r="C142" t="str">
        <x:v>Pfingstmontag</x:v>
      </x:c>
      <x:c r="D142" t="str"/>
    </x:row>
    <x:row r="143">
      <x:c r="A143" s="26" t="n">
        <x:v>46525</x:v>
      </x:c>
      <x:c r="B143" t="str">
        <x:v>Dienstag</x:v>
      </x:c>
      <x:c r="C143" t="str"/>
      <x:c r="D143" t="str"/>
    </x:row>
    <x:row r="144">
      <x:c r="A144" s="26" t="n">
        <x:v>46526</x:v>
      </x:c>
      <x:c r="B144" t="str">
        <x:v>Mittwoch</x:v>
      </x:c>
      <x:c r="C144" t="str"/>
      <x:c r="D144" t="str"/>
    </x:row>
    <x:row r="145">
      <x:c r="A145" s="26" t="n">
        <x:v>46527</x:v>
      </x:c>
      <x:c r="B145" t="str">
        <x:v>Donnerstag</x:v>
      </x:c>
      <x:c r="C145" t="str"/>
      <x:c r="D145" t="str"/>
    </x:row>
    <x:row r="146">
      <x:c r="A146" s="26" t="n">
        <x:v>46528</x:v>
      </x:c>
      <x:c r="B146" t="str">
        <x:v>Freitag</x:v>
      </x:c>
      <x:c r="C146" t="str"/>
      <x:c r="D146" t="str"/>
    </x:row>
    <x:row r="147">
      <x:c r="A147" s="26" t="n">
        <x:v>46529</x:v>
      </x:c>
      <x:c r="B147" t="str">
        <x:v>Samstag</x:v>
      </x:c>
      <x:c r="C147" t="str"/>
      <x:c r="D147" t="str"/>
    </x:row>
    <x:row r="148">
      <x:c r="A148" s="26" t="n">
        <x:v>46530</x:v>
      </x:c>
      <x:c r="B148" t="str">
        <x:v>Sonntag</x:v>
      </x:c>
      <x:c r="C148" t="str"/>
      <x:c r="D148" t="str"/>
    </x:row>
    <x:row r="149">
      <x:c r="A149" s="26" t="n">
        <x:v>46531</x:v>
      </x:c>
      <x:c r="B149" t="str">
        <x:v>Montag</x:v>
      </x:c>
      <x:c r="C149" t="str"/>
      <x:c r="D149" t="str"/>
    </x:row>
    <x:row r="150">
      <x:c r="A150" s="26" t="n">
        <x:v>46532</x:v>
      </x:c>
      <x:c r="B150" t="str">
        <x:v>Dienstag</x:v>
      </x:c>
      <x:c r="C150" t="str"/>
      <x:c r="D150" t="str"/>
    </x:row>
    <x:row r="151">
      <x:c r="A151" s="26" t="n">
        <x:v>46533</x:v>
      </x:c>
      <x:c r="B151" t="str">
        <x:v>Mittwoch</x:v>
      </x:c>
      <x:c r="C151" t="str"/>
      <x:c r="D151" t="str"/>
    </x:row>
    <x:row r="152">
      <x:c r="A152" s="26" t="n">
        <x:v>46534</x:v>
      </x:c>
      <x:c r="B152" t="str">
        <x:v>Donnerstag</x:v>
      </x:c>
      <x:c r="C152" t="str">
        <x:v>Fronleichnam</x:v>
      </x:c>
      <x:c r="D152" t="str"/>
    </x:row>
    <x:row r="153">
      <x:c r="A153" s="26" t="n">
        <x:v>46535</x:v>
      </x:c>
      <x:c r="B153" t="str">
        <x:v>Freitag</x:v>
      </x:c>
      <x:c r="C153" t="str"/>
      <x:c r="D153" t="str"/>
    </x:row>
    <x:row r="154">
      <x:c r="A154" s="26" t="n">
        <x:v>46536</x:v>
      </x:c>
      <x:c r="B154" t="str">
        <x:v>Samstag</x:v>
      </x:c>
      <x:c r="C154" t="str"/>
      <x:c r="D154" t="str"/>
    </x:row>
    <x:row r="155">
      <x:c r="A155" s="26" t="n">
        <x:v>46537</x:v>
      </x:c>
      <x:c r="B155" t="str">
        <x:v>Sonntag</x:v>
      </x:c>
      <x:c r="C155" t="str"/>
      <x:c r="D155" t="str"/>
    </x:row>
    <x:row r="156">
      <x:c r="A156" s="26" t="n">
        <x:v>46538</x:v>
      </x:c>
      <x:c r="B156" t="str">
        <x:v>Montag</x:v>
      </x:c>
      <x:c r="C156" t="str"/>
      <x:c r="D156" t="str"/>
    </x:row>
    <x:row r="157">
      <x:c r="A157" s="26" t="n">
        <x:v>46539</x:v>
      </x:c>
      <x:c r="B157" t="str">
        <x:v>Dienstag</x:v>
      </x:c>
      <x:c r="C157" t="str"/>
      <x:c r="D157" t="str"/>
    </x:row>
    <x:row r="158">
      <x:c r="A158" s="26" t="n">
        <x:v>46540</x:v>
      </x:c>
      <x:c r="B158" t="str">
        <x:v>Mittwoch</x:v>
      </x:c>
      <x:c r="C158" t="str"/>
      <x:c r="D158" t="str"/>
    </x:row>
    <x:row r="159">
      <x:c r="A159" s="26" t="n">
        <x:v>46541</x:v>
      </x:c>
      <x:c r="B159" t="str">
        <x:v>Donnerstag</x:v>
      </x:c>
      <x:c r="C159" t="str"/>
      <x:c r="D159" t="str"/>
    </x:row>
    <x:row r="160">
      <x:c r="A160" s="26" t="n">
        <x:v>46542</x:v>
      </x:c>
      <x:c r="B160" t="str">
        <x:v>Freitag</x:v>
      </x:c>
      <x:c r="C160" t="str"/>
      <x:c r="D160" t="str"/>
    </x:row>
    <x:row r="161">
      <x:c r="A161" s="26" t="n">
        <x:v>46543</x:v>
      </x:c>
      <x:c r="B161" t="str">
        <x:v>Samstag</x:v>
      </x:c>
      <x:c r="C161" t="str"/>
      <x:c r="D161" t="str"/>
    </x:row>
    <x:row r="162">
      <x:c r="A162" s="26" t="n">
        <x:v>46544</x:v>
      </x:c>
      <x:c r="B162" t="str">
        <x:v>Sonntag</x:v>
      </x:c>
      <x:c r="C162" t="str"/>
      <x:c r="D162" t="str"/>
    </x:row>
    <x:row r="163">
      <x:c r="A163" s="26" t="n">
        <x:v>46545</x:v>
      </x:c>
      <x:c r="B163" t="str">
        <x:v>Montag</x:v>
      </x:c>
      <x:c r="C163" t="str"/>
      <x:c r="D163" t="str"/>
    </x:row>
    <x:row r="164">
      <x:c r="A164" s="26" t="n">
        <x:v>46546</x:v>
      </x:c>
      <x:c r="B164" t="str">
        <x:v>Dienstag</x:v>
      </x:c>
      <x:c r="C164" t="str"/>
      <x:c r="D164" t="str"/>
    </x:row>
    <x:row r="165">
      <x:c r="A165" s="26" t="n">
        <x:v>46547</x:v>
      </x:c>
      <x:c r="B165" t="str">
        <x:v>Mittwoch</x:v>
      </x:c>
      <x:c r="C165" t="str"/>
      <x:c r="D165" t="str"/>
    </x:row>
    <x:row r="166">
      <x:c r="A166" s="26" t="n">
        <x:v>46548</x:v>
      </x:c>
      <x:c r="B166" t="str">
        <x:v>Donnerstag</x:v>
      </x:c>
      <x:c r="C166" t="str"/>
      <x:c r="D166" t="str"/>
    </x:row>
    <x:row r="167">
      <x:c r="A167" s="26" t="n">
        <x:v>46549</x:v>
      </x:c>
      <x:c r="B167" t="str">
        <x:v>Freitag</x:v>
      </x:c>
      <x:c r="C167" t="str"/>
      <x:c r="D167" t="str"/>
    </x:row>
    <x:row r="168">
      <x:c r="A168" s="26" t="n">
        <x:v>46550</x:v>
      </x:c>
      <x:c r="B168" t="str">
        <x:v>Samstag</x:v>
      </x:c>
      <x:c r="C168" t="str"/>
      <x:c r="D168" t="str"/>
    </x:row>
    <x:row r="169">
      <x:c r="A169" s="26" t="n">
        <x:v>46551</x:v>
      </x:c>
      <x:c r="B169" t="str">
        <x:v>Sonntag</x:v>
      </x:c>
      <x:c r="C169" t="str"/>
      <x:c r="D169" t="str"/>
    </x:row>
    <x:row r="170">
      <x:c r="A170" s="26" t="n">
        <x:v>46552</x:v>
      </x:c>
      <x:c r="B170" t="str">
        <x:v>Montag</x:v>
      </x:c>
      <x:c r="C170" t="str"/>
      <x:c r="D170" t="str"/>
    </x:row>
    <x:row r="171">
      <x:c r="A171" s="26" t="n">
        <x:v>46553</x:v>
      </x:c>
      <x:c r="B171" t="str">
        <x:v>Dienstag</x:v>
      </x:c>
      <x:c r="C171" t="str"/>
      <x:c r="D171" t="str"/>
    </x:row>
    <x:row r="172">
      <x:c r="A172" s="26" t="n">
        <x:v>46554</x:v>
      </x:c>
      <x:c r="B172" t="str">
        <x:v>Mittwoch</x:v>
      </x:c>
      <x:c r="C172" t="str"/>
      <x:c r="D172" t="str"/>
    </x:row>
    <x:row r="173">
      <x:c r="A173" s="26" t="n">
        <x:v>46555</x:v>
      </x:c>
      <x:c r="B173" t="str">
        <x:v>Donnerstag</x:v>
      </x:c>
      <x:c r="C173" t="str"/>
      <x:c r="D173" t="str"/>
    </x:row>
    <x:row r="174">
      <x:c r="A174" s="26" t="n">
        <x:v>46556</x:v>
      </x:c>
      <x:c r="B174" t="str">
        <x:v>Freitag</x:v>
      </x:c>
      <x:c r="C174" t="str"/>
      <x:c r="D174" t="str"/>
    </x:row>
    <x:row r="175">
      <x:c r="A175" s="26" t="n">
        <x:v>46557</x:v>
      </x:c>
      <x:c r="B175" t="str">
        <x:v>Samstag</x:v>
      </x:c>
      <x:c r="C175" t="str"/>
      <x:c r="D175" t="str"/>
    </x:row>
    <x:row r="176">
      <x:c r="A176" s="26" t="n">
        <x:v>46558</x:v>
      </x:c>
      <x:c r="B176" t="str">
        <x:v>Sonntag</x:v>
      </x:c>
      <x:c r="C176" t="str"/>
      <x:c r="D176" t="str"/>
    </x:row>
    <x:row r="177">
      <x:c r="A177" s="26" t="n">
        <x:v>46559</x:v>
      </x:c>
      <x:c r="B177" t="str">
        <x:v>Montag</x:v>
      </x:c>
      <x:c r="C177" t="str"/>
      <x:c r="D177" t="str"/>
    </x:row>
    <x:row r="178">
      <x:c r="A178" s="26" t="n">
        <x:v>46560</x:v>
      </x:c>
      <x:c r="B178" t="str">
        <x:v>Dienstag</x:v>
      </x:c>
      <x:c r="C178" t="str"/>
      <x:c r="D178" t="str"/>
    </x:row>
    <x:row r="179">
      <x:c r="A179" s="26" t="n">
        <x:v>46561</x:v>
      </x:c>
      <x:c r="B179" t="str">
        <x:v>Mittwoch</x:v>
      </x:c>
      <x:c r="C179" t="str"/>
      <x:c r="D179" t="str"/>
    </x:row>
    <x:row r="180">
      <x:c r="A180" s="26" t="n">
        <x:v>46562</x:v>
      </x:c>
      <x:c r="B180" t="str">
        <x:v>Donnerstag</x:v>
      </x:c>
      <x:c r="C180" t="str"/>
      <x:c r="D180" t="str"/>
    </x:row>
    <x:row r="181">
      <x:c r="A181" s="26" t="n">
        <x:v>46563</x:v>
      </x:c>
      <x:c r="B181" t="str">
        <x:v>Freitag</x:v>
      </x:c>
      <x:c r="C181" t="str"/>
      <x:c r="D181" t="str"/>
    </x:row>
    <x:row r="182">
      <x:c r="A182" s="26" t="n">
        <x:v>46564</x:v>
      </x:c>
      <x:c r="B182" t="str">
        <x:v>Samstag</x:v>
      </x:c>
      <x:c r="C182" t="str"/>
      <x:c r="D182" t="str"/>
    </x:row>
    <x:row r="183">
      <x:c r="A183" s="26" t="n">
        <x:v>46565</x:v>
      </x:c>
      <x:c r="B183" t="str">
        <x:v>Sonntag</x:v>
      </x:c>
      <x:c r="C183" t="str"/>
      <x:c r="D183" t="str"/>
    </x:row>
    <x:row r="184">
      <x:c r="A184" s="26" t="n">
        <x:v>46566</x:v>
      </x:c>
      <x:c r="B184" t="str">
        <x:v>Montag</x:v>
      </x:c>
      <x:c r="C184" t="str"/>
      <x:c r="D184" t="str"/>
    </x:row>
    <x:row r="185">
      <x:c r="A185" s="26" t="n">
        <x:v>46567</x:v>
      </x:c>
      <x:c r="B185" t="str">
        <x:v>Dienstag</x:v>
      </x:c>
      <x:c r="C185" t="str"/>
      <x:c r="D185" t="str"/>
    </x:row>
    <x:row r="186">
      <x:c r="A186" s="26" t="n">
        <x:v>46568</x:v>
      </x:c>
      <x:c r="B186" t="str">
        <x:v>Mittwoch</x:v>
      </x:c>
      <x:c r="C186" t="str"/>
      <x:c r="D186" t="str"/>
    </x:row>
    <x:row r="187">
      <x:c r="A187" s="26" t="n">
        <x:v>46569</x:v>
      </x:c>
      <x:c r="B187" t="str">
        <x:v>Donnerstag</x:v>
      </x:c>
      <x:c r="C187" t="str"/>
      <x:c r="D187" t="str"/>
    </x:row>
    <x:row r="188">
      <x:c r="A188" s="26" t="n">
        <x:v>46570</x:v>
      </x:c>
      <x:c r="B188" t="str">
        <x:v>Freitag</x:v>
      </x:c>
      <x:c r="C188" t="str"/>
      <x:c r="D188" t="str"/>
    </x:row>
    <x:row r="189">
      <x:c r="A189" s="26" t="n">
        <x:v>46571</x:v>
      </x:c>
      <x:c r="B189" t="str">
        <x:v>Samstag</x:v>
      </x:c>
      <x:c r="C189" t="str"/>
      <x:c r="D189" t="str"/>
    </x:row>
    <x:row r="190">
      <x:c r="A190" s="26" t="n">
        <x:v>46572</x:v>
      </x:c>
      <x:c r="B190" t="str">
        <x:v>Sonntag</x:v>
      </x:c>
      <x:c r="C190" t="str"/>
      <x:c r="D190" t="str"/>
    </x:row>
    <x:row r="191">
      <x:c r="A191" s="26" t="n">
        <x:v>46573</x:v>
      </x:c>
      <x:c r="B191" t="str">
        <x:v>Montag</x:v>
      </x:c>
      <x:c r="C191" t="str"/>
      <x:c r="D191" t="str"/>
    </x:row>
    <x:row r="192">
      <x:c r="A192" s="26" t="n">
        <x:v>46574</x:v>
      </x:c>
      <x:c r="B192" t="str">
        <x:v>Dienstag</x:v>
      </x:c>
      <x:c r="C192" t="str"/>
      <x:c r="D192" t="str"/>
    </x:row>
    <x:row r="193">
      <x:c r="A193" s="26" t="n">
        <x:v>46575</x:v>
      </x:c>
      <x:c r="B193" t="str">
        <x:v>Mittwoch</x:v>
      </x:c>
      <x:c r="C193" t="str"/>
      <x:c r="D193" t="str"/>
    </x:row>
    <x:row r="194">
      <x:c r="A194" s="26" t="n">
        <x:v>46576</x:v>
      </x:c>
      <x:c r="B194" t="str">
        <x:v>Donnerstag</x:v>
      </x:c>
      <x:c r="C194" t="str"/>
      <x:c r="D194" t="str"/>
    </x:row>
    <x:row r="195">
      <x:c r="A195" s="26" t="n">
        <x:v>46577</x:v>
      </x:c>
      <x:c r="B195" t="str">
        <x:v>Freitag</x:v>
      </x:c>
      <x:c r="C195" t="str"/>
      <x:c r="D195" t="str"/>
    </x:row>
    <x:row r="196">
      <x:c r="A196" s="26" t="n">
        <x:v>46578</x:v>
      </x:c>
      <x:c r="B196" t="str">
        <x:v>Samstag</x:v>
      </x:c>
      <x:c r="C196" t="str"/>
      <x:c r="D196" t="str"/>
    </x:row>
    <x:row r="197">
      <x:c r="A197" s="26" t="n">
        <x:v>46579</x:v>
      </x:c>
      <x:c r="B197" t="str">
        <x:v>Sonntag</x:v>
      </x:c>
      <x:c r="C197" t="str"/>
      <x:c r="D197" t="str"/>
    </x:row>
    <x:row r="198">
      <x:c r="A198" s="26" t="n">
        <x:v>46580</x:v>
      </x:c>
      <x:c r="B198" t="str">
        <x:v>Montag</x:v>
      </x:c>
      <x:c r="C198" t="str"/>
      <x:c r="D198" t="str"/>
    </x:row>
    <x:row r="199">
      <x:c r="A199" s="26" t="n">
        <x:v>46581</x:v>
      </x:c>
      <x:c r="B199" t="str">
        <x:v>Dienstag</x:v>
      </x:c>
      <x:c r="C199" t="str"/>
      <x:c r="D199" t="str"/>
    </x:row>
    <x:row r="200">
      <x:c r="A200" s="26" t="n">
        <x:v>46582</x:v>
      </x:c>
      <x:c r="B200" t="str">
        <x:v>Mittwoch</x:v>
      </x:c>
      <x:c r="C200" t="str"/>
      <x:c r="D200" t="str"/>
    </x:row>
    <x:row r="201">
      <x:c r="A201" s="26" t="n">
        <x:v>46583</x:v>
      </x:c>
      <x:c r="B201" t="str">
        <x:v>Donnerstag</x:v>
      </x:c>
      <x:c r="C201" t="str"/>
      <x:c r="D201" t="str"/>
    </x:row>
    <x:row r="202">
      <x:c r="A202" s="26" t="n">
        <x:v>46584</x:v>
      </x:c>
      <x:c r="B202" t="str">
        <x:v>Freitag</x:v>
      </x:c>
      <x:c r="C202" t="str"/>
      <x:c r="D202" t="str"/>
    </x:row>
    <x:row r="203">
      <x:c r="A203" s="26" t="n">
        <x:v>46585</x:v>
      </x:c>
      <x:c r="B203" t="str">
        <x:v>Samstag</x:v>
      </x:c>
      <x:c r="C203" t="str"/>
      <x:c r="D203" t="str"/>
    </x:row>
    <x:row r="204">
      <x:c r="A204" s="26" t="n">
        <x:v>46586</x:v>
      </x:c>
      <x:c r="B204" t="str">
        <x:v>Sonntag</x:v>
      </x:c>
      <x:c r="C204" t="str"/>
      <x:c r="D204" t="str"/>
    </x:row>
    <x:row r="205">
      <x:c r="A205" s="26" t="n">
        <x:v>46587</x:v>
      </x:c>
      <x:c r="B205" t="str">
        <x:v>Montag</x:v>
      </x:c>
      <x:c r="C205" t="str"/>
      <x:c r="D205" t="str"/>
    </x:row>
    <x:row r="206">
      <x:c r="A206" s="26" t="n">
        <x:v>46588</x:v>
      </x:c>
      <x:c r="B206" t="str">
        <x:v>Dienstag</x:v>
      </x:c>
      <x:c r="C206" t="str"/>
      <x:c r="D206" t="str"/>
    </x:row>
    <x:row r="207">
      <x:c r="A207" s="26" t="n">
        <x:v>46589</x:v>
      </x:c>
      <x:c r="B207" t="str">
        <x:v>Mittwoch</x:v>
      </x:c>
      <x:c r="C207" t="str"/>
      <x:c r="D207" t="str"/>
    </x:row>
    <x:row r="208">
      <x:c r="A208" s="26" t="n">
        <x:v>46590</x:v>
      </x:c>
      <x:c r="B208" t="str">
        <x:v>Donnerstag</x:v>
      </x:c>
      <x:c r="C208" t="str"/>
      <x:c r="D208" t="str"/>
    </x:row>
    <x:row r="209">
      <x:c r="A209" s="26" t="n">
        <x:v>46591</x:v>
      </x:c>
      <x:c r="B209" t="str">
        <x:v>Freitag</x:v>
      </x:c>
      <x:c r="C209" t="str"/>
      <x:c r="D209" t="str"/>
    </x:row>
    <x:row r="210">
      <x:c r="A210" s="26" t="n">
        <x:v>46592</x:v>
      </x:c>
      <x:c r="B210" t="str">
        <x:v>Samstag</x:v>
      </x:c>
      <x:c r="C210" t="str"/>
      <x:c r="D210" t="str"/>
    </x:row>
    <x:row r="211">
      <x:c r="A211" s="26" t="n">
        <x:v>46593</x:v>
      </x:c>
      <x:c r="B211" t="str">
        <x:v>Sonntag</x:v>
      </x:c>
      <x:c r="C211" t="str"/>
      <x:c r="D211" t="str"/>
    </x:row>
    <x:row r="212">
      <x:c r="A212" s="26" t="n">
        <x:v>46594</x:v>
      </x:c>
      <x:c r="B212" t="str">
        <x:v>Montag</x:v>
      </x:c>
      <x:c r="C212" t="str"/>
      <x:c r="D212" t="str"/>
    </x:row>
    <x:row r="213">
      <x:c r="A213" s="26" t="n">
        <x:v>46595</x:v>
      </x:c>
      <x:c r="B213" t="str">
        <x:v>Dienstag</x:v>
      </x:c>
      <x:c r="C213" t="str"/>
      <x:c r="D213" t="str"/>
    </x:row>
    <x:row r="214">
      <x:c r="A214" s="26" t="n">
        <x:v>46596</x:v>
      </x:c>
      <x:c r="B214" t="str">
        <x:v>Mittwoch</x:v>
      </x:c>
      <x:c r="C214" t="str"/>
      <x:c r="D214" t="str"/>
    </x:row>
    <x:row r="215">
      <x:c r="A215" s="26" t="n">
        <x:v>46597</x:v>
      </x:c>
      <x:c r="B215" t="str">
        <x:v>Donnerstag</x:v>
      </x:c>
      <x:c r="C215" t="str"/>
      <x:c r="D215" t="str"/>
    </x:row>
    <x:row r="216">
      <x:c r="A216" s="26" t="n">
        <x:v>46598</x:v>
      </x:c>
      <x:c r="B216" t="str">
        <x:v>Freitag</x:v>
      </x:c>
      <x:c r="C216" t="str"/>
      <x:c r="D216" t="str"/>
    </x:row>
    <x:row r="217">
      <x:c r="A217" s="26" t="n">
        <x:v>46599</x:v>
      </x:c>
      <x:c r="B217" t="str">
        <x:v>Samstag</x:v>
      </x:c>
      <x:c r="C217" t="str"/>
      <x:c r="D217" t="str"/>
    </x:row>
    <x:row r="218">
      <x:c r="A218" s="26" t="n">
        <x:v>46600</x:v>
      </x:c>
      <x:c r="B218" t="str">
        <x:v>Sonntag</x:v>
      </x:c>
      <x:c r="C218" t="str"/>
      <x:c r="D218" t="str"/>
    </x:row>
    <x:row r="219">
      <x:c r="A219" s="26" t="n">
        <x:v>46601</x:v>
      </x:c>
      <x:c r="B219" t="str">
        <x:v>Montag</x:v>
      </x:c>
      <x:c r="C219" t="str"/>
      <x:c r="D219" t="str"/>
    </x:row>
    <x:row r="220">
      <x:c r="A220" s="26" t="n">
        <x:v>46602</x:v>
      </x:c>
      <x:c r="B220" t="str">
        <x:v>Dienstag</x:v>
      </x:c>
      <x:c r="C220" t="str"/>
      <x:c r="D220" t="str"/>
    </x:row>
    <x:row r="221">
      <x:c r="A221" s="26" t="n">
        <x:v>46603</x:v>
      </x:c>
      <x:c r="B221" t="str">
        <x:v>Mittwoch</x:v>
      </x:c>
      <x:c r="C221" t="str"/>
      <x:c r="D221" t="str"/>
    </x:row>
    <x:row r="222">
      <x:c r="A222" s="26" t="n">
        <x:v>46604</x:v>
      </x:c>
      <x:c r="B222" t="str">
        <x:v>Donnerstag</x:v>
      </x:c>
      <x:c r="C222" t="str"/>
      <x:c r="D222" t="str"/>
    </x:row>
    <x:row r="223">
      <x:c r="A223" s="26" t="n">
        <x:v>46605</x:v>
      </x:c>
      <x:c r="B223" t="str">
        <x:v>Freitag</x:v>
      </x:c>
      <x:c r="C223" t="str"/>
      <x:c r="D223" t="str"/>
    </x:row>
    <x:row r="224">
      <x:c r="A224" s="26" t="n">
        <x:v>46606</x:v>
      </x:c>
      <x:c r="B224" t="str">
        <x:v>Samstag</x:v>
      </x:c>
      <x:c r="C224" t="str"/>
      <x:c r="D224" t="str"/>
    </x:row>
    <x:row r="225">
      <x:c r="A225" s="26" t="n">
        <x:v>46607</x:v>
      </x:c>
      <x:c r="B225" t="str">
        <x:v>Sonntag</x:v>
      </x:c>
      <x:c r="C225" t="str"/>
      <x:c r="D225" t="str"/>
    </x:row>
    <x:row r="226">
      <x:c r="A226" s="26" t="n">
        <x:v>46608</x:v>
      </x:c>
      <x:c r="B226" t="str">
        <x:v>Montag</x:v>
      </x:c>
      <x:c r="C226" t="str"/>
      <x:c r="D226" t="str"/>
    </x:row>
    <x:row r="227">
      <x:c r="A227" s="26" t="n">
        <x:v>46609</x:v>
      </x:c>
      <x:c r="B227" t="str">
        <x:v>Dienstag</x:v>
      </x:c>
      <x:c r="C227" t="str"/>
      <x:c r="D227" t="str"/>
    </x:row>
    <x:row r="228">
      <x:c r="A228" s="26" t="n">
        <x:v>46610</x:v>
      </x:c>
      <x:c r="B228" t="str">
        <x:v>Mittwoch</x:v>
      </x:c>
      <x:c r="C228" t="str"/>
      <x:c r="D228" t="str"/>
    </x:row>
    <x:row r="229">
      <x:c r="A229" s="26" t="n">
        <x:v>46611</x:v>
      </x:c>
      <x:c r="B229" t="str">
        <x:v>Donnerstag</x:v>
      </x:c>
      <x:c r="C229" t="str"/>
      <x:c r="D229" t="str"/>
    </x:row>
    <x:row r="230">
      <x:c r="A230" s="26" t="n">
        <x:v>46612</x:v>
      </x:c>
      <x:c r="B230" t="str">
        <x:v>Freitag</x:v>
      </x:c>
      <x:c r="C230" t="str"/>
      <x:c r="D230" t="str"/>
    </x:row>
    <x:row r="231">
      <x:c r="A231" s="26" t="n">
        <x:v>46613</x:v>
      </x:c>
      <x:c r="B231" t="str">
        <x:v>Samstag</x:v>
      </x:c>
      <x:c r="C231" t="str"/>
      <x:c r="D231" t="str"/>
    </x:row>
    <x:row r="232">
      <x:c r="A232" s="26" t="n">
        <x:v>46614</x:v>
      </x:c>
      <x:c r="B232" t="str">
        <x:v>Sonntag</x:v>
      </x:c>
      <x:c r="C232" t="str">
        <x:v>Mariä Himmelfahrt</x:v>
      </x:c>
      <x:c r="D232" t="str"/>
    </x:row>
    <x:row r="233">
      <x:c r="A233" s="26" t="n">
        <x:v>46615</x:v>
      </x:c>
      <x:c r="B233" t="str">
        <x:v>Montag</x:v>
      </x:c>
      <x:c r="C233" t="str"/>
      <x:c r="D233" t="str"/>
    </x:row>
    <x:row r="234">
      <x:c r="A234" s="26" t="n">
        <x:v>46616</x:v>
      </x:c>
      <x:c r="B234" t="str">
        <x:v>Dienstag</x:v>
      </x:c>
      <x:c r="C234" t="str"/>
      <x:c r="D234" t="str"/>
    </x:row>
    <x:row r="235">
      <x:c r="A235" s="26" t="n">
        <x:v>46617</x:v>
      </x:c>
      <x:c r="B235" t="str">
        <x:v>Mittwoch</x:v>
      </x:c>
      <x:c r="C235" t="str"/>
      <x:c r="D235" t="str"/>
    </x:row>
    <x:row r="236">
      <x:c r="A236" s="26" t="n">
        <x:v>46618</x:v>
      </x:c>
      <x:c r="B236" t="str">
        <x:v>Donnerstag</x:v>
      </x:c>
      <x:c r="C236" t="str"/>
      <x:c r="D236" t="str"/>
    </x:row>
    <x:row r="237">
      <x:c r="A237" s="26" t="n">
        <x:v>46619</x:v>
      </x:c>
      <x:c r="B237" t="str">
        <x:v>Freitag</x:v>
      </x:c>
      <x:c r="C237" t="str"/>
      <x:c r="D237" t="str"/>
    </x:row>
    <x:row r="238">
      <x:c r="A238" s="26" t="n">
        <x:v>46620</x:v>
      </x:c>
      <x:c r="B238" t="str">
        <x:v>Samstag</x:v>
      </x:c>
      <x:c r="C238" t="str"/>
      <x:c r="D238" t="str"/>
    </x:row>
    <x:row r="239">
      <x:c r="A239" s="26" t="n">
        <x:v>46621</x:v>
      </x:c>
      <x:c r="B239" t="str">
        <x:v>Sonntag</x:v>
      </x:c>
      <x:c r="C239" t="str"/>
      <x:c r="D239" t="str"/>
    </x:row>
    <x:row r="240">
      <x:c r="A240" s="26" t="n">
        <x:v>46622</x:v>
      </x:c>
      <x:c r="B240" t="str">
        <x:v>Montag</x:v>
      </x:c>
      <x:c r="C240" t="str"/>
      <x:c r="D240" t="str"/>
    </x:row>
    <x:row r="241">
      <x:c r="A241" s="26" t="n">
        <x:v>46623</x:v>
      </x:c>
      <x:c r="B241" t="str">
        <x:v>Dienstag</x:v>
      </x:c>
      <x:c r="C241" t="str"/>
      <x:c r="D241" t="str"/>
    </x:row>
    <x:row r="242">
      <x:c r="A242" s="26" t="n">
        <x:v>46624</x:v>
      </x:c>
      <x:c r="B242" t="str">
        <x:v>Mittwoch</x:v>
      </x:c>
      <x:c r="C242" t="str"/>
      <x:c r="D242" t="str"/>
    </x:row>
    <x:row r="243">
      <x:c r="A243" s="26" t="n">
        <x:v>46625</x:v>
      </x:c>
      <x:c r="B243" t="str">
        <x:v>Donnerstag</x:v>
      </x:c>
      <x:c r="C243" t="str"/>
      <x:c r="D243" t="str"/>
    </x:row>
    <x:row r="244">
      <x:c r="A244" s="26" t="n">
        <x:v>46626</x:v>
      </x:c>
      <x:c r="B244" t="str">
        <x:v>Freitag</x:v>
      </x:c>
      <x:c r="C244" t="str"/>
      <x:c r="D244" t="str"/>
    </x:row>
    <x:row r="245">
      <x:c r="A245" s="26" t="n">
        <x:v>46627</x:v>
      </x:c>
      <x:c r="B245" t="str">
        <x:v>Samstag</x:v>
      </x:c>
      <x:c r="C245" t="str"/>
      <x:c r="D245" t="str"/>
    </x:row>
    <x:row r="246">
      <x:c r="A246" s="26" t="n">
        <x:v>46628</x:v>
      </x:c>
      <x:c r="B246" t="str">
        <x:v>Sonntag</x:v>
      </x:c>
      <x:c r="C246" t="str"/>
      <x:c r="D246" t="str"/>
    </x:row>
    <x:row r="247">
      <x:c r="A247" s="26" t="n">
        <x:v>46629</x:v>
      </x:c>
      <x:c r="B247" t="str">
        <x:v>Montag</x:v>
      </x:c>
      <x:c r="C247" t="str"/>
      <x:c r="D247" t="str"/>
    </x:row>
    <x:row r="248">
      <x:c r="A248" s="26" t="n">
        <x:v>46630</x:v>
      </x:c>
      <x:c r="B248" t="str">
        <x:v>Dienstag</x:v>
      </x:c>
      <x:c r="C248" t="str"/>
      <x:c r="D248" t="str"/>
    </x:row>
    <x:row r="249">
      <x:c r="A249" s="26" t="n">
        <x:v>46631</x:v>
      </x:c>
      <x:c r="B249" t="str">
        <x:v>Mittwoch</x:v>
      </x:c>
      <x:c r="C249" t="str"/>
      <x:c r="D249" t="str"/>
    </x:row>
    <x:row r="250">
      <x:c r="A250" s="26" t="n">
        <x:v>46632</x:v>
      </x:c>
      <x:c r="B250" t="str">
        <x:v>Donnerstag</x:v>
      </x:c>
      <x:c r="C250" t="str"/>
      <x:c r="D250" t="str"/>
    </x:row>
    <x:row r="251">
      <x:c r="A251" s="26" t="n">
        <x:v>46633</x:v>
      </x:c>
      <x:c r="B251" t="str">
        <x:v>Freitag</x:v>
      </x:c>
      <x:c r="C251" t="str"/>
      <x:c r="D251" t="str"/>
    </x:row>
    <x:row r="252">
      <x:c r="A252" s="26" t="n">
        <x:v>46634</x:v>
      </x:c>
      <x:c r="B252" t="str">
        <x:v>Samstag</x:v>
      </x:c>
      <x:c r="C252" t="str"/>
      <x:c r="D252" t="str"/>
    </x:row>
    <x:row r="253">
      <x:c r="A253" s="26" t="n">
        <x:v>46635</x:v>
      </x:c>
      <x:c r="B253" t="str">
        <x:v>Sonntag</x:v>
      </x:c>
      <x:c r="C253" t="str"/>
      <x:c r="D253" t="str"/>
    </x:row>
    <x:row r="254">
      <x:c r="A254" s="26" t="n">
        <x:v>46636</x:v>
      </x:c>
      <x:c r="B254" t="str">
        <x:v>Montag</x:v>
      </x:c>
      <x:c r="C254" t="str"/>
      <x:c r="D254" t="str"/>
    </x:row>
    <x:row r="255">
      <x:c r="A255" s="26" t="n">
        <x:v>46637</x:v>
      </x:c>
      <x:c r="B255" t="str">
        <x:v>Dienstag</x:v>
      </x:c>
      <x:c r="C255" t="str"/>
      <x:c r="D255" t="str"/>
    </x:row>
    <x:row r="256">
      <x:c r="A256" s="26" t="n">
        <x:v>46638</x:v>
      </x:c>
      <x:c r="B256" t="str">
        <x:v>Mittwoch</x:v>
      </x:c>
      <x:c r="C256" t="str"/>
      <x:c r="D256" t="str"/>
    </x:row>
    <x:row r="257">
      <x:c r="A257" s="26" t="n">
        <x:v>46639</x:v>
      </x:c>
      <x:c r="B257" t="str">
        <x:v>Donnerstag</x:v>
      </x:c>
      <x:c r="C257" t="str"/>
      <x:c r="D257" t="str"/>
    </x:row>
    <x:row r="258">
      <x:c r="A258" s="26" t="n">
        <x:v>46640</x:v>
      </x:c>
      <x:c r="B258" t="str">
        <x:v>Freitag</x:v>
      </x:c>
      <x:c r="C258" t="str"/>
      <x:c r="D258" t="str"/>
    </x:row>
    <x:row r="259">
      <x:c r="A259" s="26" t="n">
        <x:v>46641</x:v>
      </x:c>
      <x:c r="B259" t="str">
        <x:v>Samstag</x:v>
      </x:c>
      <x:c r="C259" t="str"/>
      <x:c r="D259" t="str"/>
    </x:row>
    <x:row r="260">
      <x:c r="A260" s="26" t="n">
        <x:v>46642</x:v>
      </x:c>
      <x:c r="B260" t="str">
        <x:v>Sonntag</x:v>
      </x:c>
      <x:c r="C260" t="str"/>
      <x:c r="D260" t="str"/>
    </x:row>
    <x:row r="261">
      <x:c r="A261" s="26" t="n">
        <x:v>46643</x:v>
      </x:c>
      <x:c r="B261" t="str">
        <x:v>Montag</x:v>
      </x:c>
      <x:c r="C261" t="str"/>
      <x:c r="D261" t="str"/>
    </x:row>
    <x:row r="262">
      <x:c r="A262" s="26" t="n">
        <x:v>46644</x:v>
      </x:c>
      <x:c r="B262" t="str">
        <x:v>Dienstag</x:v>
      </x:c>
      <x:c r="C262" t="str"/>
      <x:c r="D262" t="str"/>
    </x:row>
    <x:row r="263">
      <x:c r="A263" s="26" t="n">
        <x:v>46645</x:v>
      </x:c>
      <x:c r="B263" t="str">
        <x:v>Mittwoch</x:v>
      </x:c>
      <x:c r="C263" t="str"/>
      <x:c r="D263" t="str"/>
    </x:row>
    <x:row r="264">
      <x:c r="A264" s="26" t="n">
        <x:v>46646</x:v>
      </x:c>
      <x:c r="B264" t="str">
        <x:v>Donnerstag</x:v>
      </x:c>
      <x:c r="C264" t="str"/>
      <x:c r="D264" t="str"/>
    </x:row>
    <x:row r="265">
      <x:c r="A265" s="26" t="n">
        <x:v>46647</x:v>
      </x:c>
      <x:c r="B265" t="str">
        <x:v>Freitag</x:v>
      </x:c>
      <x:c r="C265" t="str"/>
      <x:c r="D265" t="str"/>
    </x:row>
    <x:row r="266">
      <x:c r="A266" s="26" t="n">
        <x:v>46648</x:v>
      </x:c>
      <x:c r="B266" t="str">
        <x:v>Samstag</x:v>
      </x:c>
      <x:c r="C266" t="str"/>
      <x:c r="D266" t="str"/>
    </x:row>
    <x:row r="267">
      <x:c r="A267" s="26" t="n">
        <x:v>46649</x:v>
      </x:c>
      <x:c r="B267" t="str">
        <x:v>Sonntag</x:v>
      </x:c>
      <x:c r="C267" t="str"/>
      <x:c r="D267" t="str"/>
    </x:row>
    <x:row r="268">
      <x:c r="A268" s="26" t="n">
        <x:v>46650</x:v>
      </x:c>
      <x:c r="B268" t="str">
        <x:v>Montag</x:v>
      </x:c>
      <x:c r="C268" t="str"/>
      <x:c r="D268" t="str"/>
    </x:row>
    <x:row r="269">
      <x:c r="A269" s="26" t="n">
        <x:v>46651</x:v>
      </x:c>
      <x:c r="B269" t="str">
        <x:v>Dienstag</x:v>
      </x:c>
      <x:c r="C269" t="str"/>
      <x:c r="D269" t="str"/>
    </x:row>
    <x:row r="270">
      <x:c r="A270" s="26" t="n">
        <x:v>46652</x:v>
      </x:c>
      <x:c r="B270" t="str">
        <x:v>Mittwoch</x:v>
      </x:c>
      <x:c r="C270" t="str"/>
      <x:c r="D270" t="str"/>
    </x:row>
    <x:row r="271">
      <x:c r="A271" s="26" t="n">
        <x:v>46653</x:v>
      </x:c>
      <x:c r="B271" t="str">
        <x:v>Donnerstag</x:v>
      </x:c>
      <x:c r="C271" t="str"/>
      <x:c r="D271" t="str"/>
    </x:row>
    <x:row r="272">
      <x:c r="A272" s="26" t="n">
        <x:v>46654</x:v>
      </x:c>
      <x:c r="B272" t="str">
        <x:v>Freitag</x:v>
      </x:c>
      <x:c r="C272" t="str"/>
      <x:c r="D272" t="str"/>
    </x:row>
    <x:row r="273">
      <x:c r="A273" s="26" t="n">
        <x:v>46655</x:v>
      </x:c>
      <x:c r="B273" t="str">
        <x:v>Samstag</x:v>
      </x:c>
      <x:c r="C273" t="str"/>
      <x:c r="D273" t="str"/>
    </x:row>
    <x:row r="274">
      <x:c r="A274" s="26" t="n">
        <x:v>46656</x:v>
      </x:c>
      <x:c r="B274" t="str">
        <x:v>Sonntag</x:v>
      </x:c>
      <x:c r="C274" t="str"/>
      <x:c r="D274" t="str"/>
    </x:row>
    <x:row r="275">
      <x:c r="A275" s="26" t="n">
        <x:v>46657</x:v>
      </x:c>
      <x:c r="B275" t="str">
        <x:v>Montag</x:v>
      </x:c>
      <x:c r="C275" t="str"/>
      <x:c r="D275" t="str"/>
    </x:row>
    <x:row r="276">
      <x:c r="A276" s="26" t="n">
        <x:v>46658</x:v>
      </x:c>
      <x:c r="B276" t="str">
        <x:v>Dienstag</x:v>
      </x:c>
      <x:c r="C276" t="str"/>
      <x:c r="D276" t="str"/>
    </x:row>
    <x:row r="277">
      <x:c r="A277" s="26" t="n">
        <x:v>46659</x:v>
      </x:c>
      <x:c r="B277" t="str">
        <x:v>Mittwoch</x:v>
      </x:c>
      <x:c r="C277" t="str"/>
      <x:c r="D277" t="str"/>
    </x:row>
    <x:row r="278">
      <x:c r="A278" s="26" t="n">
        <x:v>46660</x:v>
      </x:c>
      <x:c r="B278" t="str">
        <x:v>Donnerstag</x:v>
      </x:c>
      <x:c r="C278" t="str"/>
      <x:c r="D278" t="str"/>
    </x:row>
    <x:row r="279">
      <x:c r="A279" s="26" t="n">
        <x:v>46661</x:v>
      </x:c>
      <x:c r="B279" t="str">
        <x:v>Freitag</x:v>
      </x:c>
      <x:c r="C279" t="str"/>
      <x:c r="D279" t="str"/>
    </x:row>
    <x:row r="280">
      <x:c r="A280" s="26" t="n">
        <x:v>46662</x:v>
      </x:c>
      <x:c r="B280" t="str">
        <x:v>Samstag</x:v>
      </x:c>
      <x:c r="C280" t="str"/>
      <x:c r="D280" t="str"/>
    </x:row>
    <x:row r="281">
      <x:c r="A281" s="26" t="n">
        <x:v>46663</x:v>
      </x:c>
      <x:c r="B281" t="str">
        <x:v>Sonntag</x:v>
      </x:c>
      <x:c r="C281" t="str"/>
      <x:c r="D281" t="str"/>
    </x:row>
    <x:row r="282">
      <x:c r="A282" s="26" t="n">
        <x:v>46664</x:v>
      </x:c>
      <x:c r="B282" t="str">
        <x:v>Montag</x:v>
      </x:c>
      <x:c r="C282" t="str"/>
      <x:c r="D282" t="str"/>
    </x:row>
    <x:row r="283">
      <x:c r="A283" s="26" t="n">
        <x:v>46665</x:v>
      </x:c>
      <x:c r="B283" t="str">
        <x:v>Dienstag</x:v>
      </x:c>
      <x:c r="C283" t="str"/>
      <x:c r="D283" t="str"/>
    </x:row>
    <x:row r="284">
      <x:c r="A284" s="26" t="n">
        <x:v>46666</x:v>
      </x:c>
      <x:c r="B284" t="str">
        <x:v>Mittwoch</x:v>
      </x:c>
      <x:c r="C284" t="str"/>
      <x:c r="D284" t="str"/>
    </x:row>
    <x:row r="285">
      <x:c r="A285" s="26" t="n">
        <x:v>46667</x:v>
      </x:c>
      <x:c r="B285" t="str">
        <x:v>Donnerstag</x:v>
      </x:c>
      <x:c r="C285" t="str"/>
      <x:c r="D285" t="str"/>
    </x:row>
    <x:row r="286">
      <x:c r="A286" s="26" t="n">
        <x:v>46668</x:v>
      </x:c>
      <x:c r="B286" t="str">
        <x:v>Freitag</x:v>
      </x:c>
      <x:c r="C286" t="str"/>
      <x:c r="D286" t="str"/>
    </x:row>
    <x:row r="287">
      <x:c r="A287" s="26" t="n">
        <x:v>46669</x:v>
      </x:c>
      <x:c r="B287" t="str">
        <x:v>Samstag</x:v>
      </x:c>
      <x:c r="C287" t="str"/>
      <x:c r="D287" t="str"/>
    </x:row>
    <x:row r="288">
      <x:c r="A288" s="26" t="n">
        <x:v>46670</x:v>
      </x:c>
      <x:c r="B288" t="str">
        <x:v>Sonntag</x:v>
      </x:c>
      <x:c r="C288" t="str"/>
      <x:c r="D288" t="str"/>
    </x:row>
    <x:row r="289">
      <x:c r="A289" s="26" t="n">
        <x:v>46671</x:v>
      </x:c>
      <x:c r="B289" t="str">
        <x:v>Montag</x:v>
      </x:c>
      <x:c r="C289" t="str"/>
      <x:c r="D289" t="str"/>
    </x:row>
    <x:row r="290">
      <x:c r="A290" s="26" t="n">
        <x:v>46672</x:v>
      </x:c>
      <x:c r="B290" t="str">
        <x:v>Dienstag</x:v>
      </x:c>
      <x:c r="C290" t="str"/>
      <x:c r="D290" t="str"/>
    </x:row>
    <x:row r="291">
      <x:c r="A291" s="26" t="n">
        <x:v>46673</x:v>
      </x:c>
      <x:c r="B291" t="str">
        <x:v>Mittwoch</x:v>
      </x:c>
      <x:c r="C291" t="str"/>
      <x:c r="D291" t="str"/>
    </x:row>
    <x:row r="292">
      <x:c r="A292" s="26" t="n">
        <x:v>46674</x:v>
      </x:c>
      <x:c r="B292" t="str">
        <x:v>Donnerstag</x:v>
      </x:c>
      <x:c r="C292" t="str"/>
      <x:c r="D292" t="str"/>
    </x:row>
    <x:row r="293">
      <x:c r="A293" s="26" t="n">
        <x:v>46675</x:v>
      </x:c>
      <x:c r="B293" t="str">
        <x:v>Freitag</x:v>
      </x:c>
      <x:c r="C293" t="str"/>
      <x:c r="D293" t="str"/>
    </x:row>
    <x:row r="294">
      <x:c r="A294" s="26" t="n">
        <x:v>46676</x:v>
      </x:c>
      <x:c r="B294" t="str">
        <x:v>Samstag</x:v>
      </x:c>
      <x:c r="C294" t="str"/>
      <x:c r="D294" t="str"/>
    </x:row>
    <x:row r="295">
      <x:c r="A295" s="26" t="n">
        <x:v>46677</x:v>
      </x:c>
      <x:c r="B295" t="str">
        <x:v>Sonntag</x:v>
      </x:c>
      <x:c r="C295" t="str"/>
      <x:c r="D295" t="str"/>
    </x:row>
    <x:row r="296">
      <x:c r="A296" s="26" t="n">
        <x:v>46678</x:v>
      </x:c>
      <x:c r="B296" t="str">
        <x:v>Montag</x:v>
      </x:c>
      <x:c r="C296" t="str"/>
      <x:c r="D296" t="str"/>
    </x:row>
    <x:row r="297">
      <x:c r="A297" s="26" t="n">
        <x:v>46679</x:v>
      </x:c>
      <x:c r="B297" t="str">
        <x:v>Dienstag</x:v>
      </x:c>
      <x:c r="C297" t="str"/>
      <x:c r="D297" t="str"/>
    </x:row>
    <x:row r="298">
      <x:c r="A298" s="26" t="n">
        <x:v>46680</x:v>
      </x:c>
      <x:c r="B298" t="str">
        <x:v>Mittwoch</x:v>
      </x:c>
      <x:c r="C298" t="str"/>
      <x:c r="D298" t="str"/>
    </x:row>
    <x:row r="299">
      <x:c r="A299" s="26" t="n">
        <x:v>46681</x:v>
      </x:c>
      <x:c r="B299" t="str">
        <x:v>Donnerstag</x:v>
      </x:c>
      <x:c r="C299" t="str"/>
      <x:c r="D299" t="str"/>
    </x:row>
    <x:row r="300">
      <x:c r="A300" s="26" t="n">
        <x:v>46682</x:v>
      </x:c>
      <x:c r="B300" t="str">
        <x:v>Freitag</x:v>
      </x:c>
      <x:c r="C300" t="str"/>
      <x:c r="D300" t="str"/>
    </x:row>
    <x:row r="301">
      <x:c r="A301" s="26" t="n">
        <x:v>46683</x:v>
      </x:c>
      <x:c r="B301" t="str">
        <x:v>Samstag</x:v>
      </x:c>
      <x:c r="C301" t="str"/>
      <x:c r="D301" t="str"/>
    </x:row>
    <x:row r="302">
      <x:c r="A302" s="26" t="n">
        <x:v>46684</x:v>
      </x:c>
      <x:c r="B302" t="str">
        <x:v>Sonntag</x:v>
      </x:c>
      <x:c r="C302" t="str"/>
      <x:c r="D302" t="str"/>
    </x:row>
    <x:row r="303">
      <x:c r="A303" s="26" t="n">
        <x:v>46685</x:v>
      </x:c>
      <x:c r="B303" t="str">
        <x:v>Montag</x:v>
      </x:c>
      <x:c r="C303" t="str"/>
      <x:c r="D303" t="str"/>
    </x:row>
    <x:row r="304">
      <x:c r="A304" s="26" t="n">
        <x:v>46686</x:v>
      </x:c>
      <x:c r="B304" t="str">
        <x:v>Dienstag</x:v>
      </x:c>
      <x:c r="C304" t="str">
        <x:v>Nationalfeiertag</x:v>
      </x:c>
      <x:c r="D304" t="str"/>
    </x:row>
    <x:row r="305">
      <x:c r="A305" s="26" t="n">
        <x:v>46687</x:v>
      </x:c>
      <x:c r="B305" t="str">
        <x:v>Mittwoch</x:v>
      </x:c>
      <x:c r="C305" t="str"/>
      <x:c r="D305" t="str"/>
    </x:row>
    <x:row r="306">
      <x:c r="A306" s="26" t="n">
        <x:v>46688</x:v>
      </x:c>
      <x:c r="B306" t="str">
        <x:v>Donnerstag</x:v>
      </x:c>
      <x:c r="C306" t="str"/>
      <x:c r="D306" t="str"/>
    </x:row>
    <x:row r="307">
      <x:c r="A307" s="26" t="n">
        <x:v>46689</x:v>
      </x:c>
      <x:c r="B307" t="str">
        <x:v>Freitag</x:v>
      </x:c>
      <x:c r="C307" t="str"/>
      <x:c r="D307" t="str"/>
    </x:row>
    <x:row r="308">
      <x:c r="A308" s="26" t="n">
        <x:v>46690</x:v>
      </x:c>
      <x:c r="B308" t="str">
        <x:v>Samstag</x:v>
      </x:c>
      <x:c r="C308" t="str"/>
      <x:c r="D308" t="str"/>
    </x:row>
    <x:row r="309">
      <x:c r="A309" s="26" t="n">
        <x:v>46691</x:v>
      </x:c>
      <x:c r="B309" t="str">
        <x:v>Sonntag</x:v>
      </x:c>
      <x:c r="C309" t="str"/>
      <x:c r="D309" t="str"/>
    </x:row>
    <x:row r="310">
      <x:c r="A310" s="26" t="n">
        <x:v>46692</x:v>
      </x:c>
      <x:c r="B310" t="str">
        <x:v>Montag</x:v>
      </x:c>
      <x:c r="C310" t="str">
        <x:v>Allerheiligen</x:v>
      </x:c>
      <x:c r="D310" t="str"/>
    </x:row>
    <x:row r="311">
      <x:c r="A311" s="26" t="n">
        <x:v>46693</x:v>
      </x:c>
      <x:c r="B311" t="str">
        <x:v>Dienstag</x:v>
      </x:c>
      <x:c r="C311" t="str"/>
      <x:c r="D311" t="str"/>
    </x:row>
    <x:row r="312">
      <x:c r="A312" s="26" t="n">
        <x:v>46694</x:v>
      </x:c>
      <x:c r="B312" t="str">
        <x:v>Mittwoch</x:v>
      </x:c>
      <x:c r="C312" t="str"/>
      <x:c r="D312" t="str"/>
    </x:row>
    <x:row r="313">
      <x:c r="A313" s="26" t="n">
        <x:v>46695</x:v>
      </x:c>
      <x:c r="B313" t="str">
        <x:v>Donnerstag</x:v>
      </x:c>
      <x:c r="C313" t="str"/>
      <x:c r="D313" t="str"/>
    </x:row>
    <x:row r="314">
      <x:c r="A314" s="26" t="n">
        <x:v>46696</x:v>
      </x:c>
      <x:c r="B314" t="str">
        <x:v>Freitag</x:v>
      </x:c>
      <x:c r="C314" t="str"/>
      <x:c r="D314" t="str"/>
    </x:row>
    <x:row r="315">
      <x:c r="A315" s="26" t="n">
        <x:v>46697</x:v>
      </x:c>
      <x:c r="B315" t="str">
        <x:v>Samstag</x:v>
      </x:c>
      <x:c r="C315" t="str"/>
      <x:c r="D315" t="str"/>
    </x:row>
    <x:row r="316">
      <x:c r="A316" s="26" t="n">
        <x:v>46698</x:v>
      </x:c>
      <x:c r="B316" t="str">
        <x:v>Sonntag</x:v>
      </x:c>
      <x:c r="C316" t="str"/>
      <x:c r="D316" t="str"/>
    </x:row>
    <x:row r="317">
      <x:c r="A317" s="26" t="n">
        <x:v>46699</x:v>
      </x:c>
      <x:c r="B317" t="str">
        <x:v>Montag</x:v>
      </x:c>
      <x:c r="C317" t="str"/>
      <x:c r="D317" t="str"/>
    </x:row>
    <x:row r="318">
      <x:c r="A318" s="26" t="n">
        <x:v>46700</x:v>
      </x:c>
      <x:c r="B318" t="str">
        <x:v>Dienstag</x:v>
      </x:c>
      <x:c r="C318" t="str"/>
      <x:c r="D318" t="str"/>
    </x:row>
    <x:row r="319">
      <x:c r="A319" s="26" t="n">
        <x:v>46701</x:v>
      </x:c>
      <x:c r="B319" t="str">
        <x:v>Mittwoch</x:v>
      </x:c>
      <x:c r="C319" t="str"/>
      <x:c r="D319" t="str"/>
    </x:row>
    <x:row r="320">
      <x:c r="A320" s="26" t="n">
        <x:v>46702</x:v>
      </x:c>
      <x:c r="B320" t="str">
        <x:v>Donnerstag</x:v>
      </x:c>
      <x:c r="C320" t="str"/>
      <x:c r="D320" t="str"/>
    </x:row>
    <x:row r="321">
      <x:c r="A321" s="26" t="n">
        <x:v>46703</x:v>
      </x:c>
      <x:c r="B321" t="str">
        <x:v>Freitag</x:v>
      </x:c>
      <x:c r="C321" t="str"/>
      <x:c r="D321" t="str"/>
    </x:row>
    <x:row r="322">
      <x:c r="A322" s="26" t="n">
        <x:v>46704</x:v>
      </x:c>
      <x:c r="B322" t="str">
        <x:v>Samstag</x:v>
      </x:c>
      <x:c r="C322" t="str"/>
      <x:c r="D322" t="str"/>
    </x:row>
    <x:row r="323">
      <x:c r="A323" s="26" t="n">
        <x:v>46705</x:v>
      </x:c>
      <x:c r="B323" t="str">
        <x:v>Sonntag</x:v>
      </x:c>
      <x:c r="C323" t="str"/>
      <x:c r="D323" t="str"/>
    </x:row>
    <x:row r="324">
      <x:c r="A324" s="26" t="n">
        <x:v>46706</x:v>
      </x:c>
      <x:c r="B324" t="str">
        <x:v>Montag</x:v>
      </x:c>
      <x:c r="C324" t="str">
        <x:v>Hl. Leopold (Wien, regional)</x:v>
      </x:c>
      <x:c r="D324" t="str"/>
    </x:row>
    <x:row r="325">
      <x:c r="A325" s="26" t="n">
        <x:v>46707</x:v>
      </x:c>
      <x:c r="B325" t="str">
        <x:v>Dienstag</x:v>
      </x:c>
      <x:c r="C325" t="str"/>
      <x:c r="D325" t="str"/>
    </x:row>
    <x:row r="326">
      <x:c r="A326" s="26" t="n">
        <x:v>46708</x:v>
      </x:c>
      <x:c r="B326" t="str">
        <x:v>Mittwoch</x:v>
      </x:c>
      <x:c r="C326" t="str"/>
      <x:c r="D326" t="str"/>
    </x:row>
    <x:row r="327">
      <x:c r="A327" s="26" t="n">
        <x:v>46709</x:v>
      </x:c>
      <x:c r="B327" t="str">
        <x:v>Donnerstag</x:v>
      </x:c>
      <x:c r="C327" t="str"/>
      <x:c r="D327" t="str"/>
    </x:row>
    <x:row r="328">
      <x:c r="A328" s="26" t="n">
        <x:v>46710</x:v>
      </x:c>
      <x:c r="B328" t="str">
        <x:v>Freitag</x:v>
      </x:c>
      <x:c r="C328" t="str"/>
      <x:c r="D328" t="str"/>
    </x:row>
    <x:row r="329">
      <x:c r="A329" s="26" t="n">
        <x:v>46711</x:v>
      </x:c>
      <x:c r="B329" t="str">
        <x:v>Samstag</x:v>
      </x:c>
      <x:c r="C329" t="str"/>
      <x:c r="D329" t="str"/>
    </x:row>
    <x:row r="330">
      <x:c r="A330" s="26" t="n">
        <x:v>46712</x:v>
      </x:c>
      <x:c r="B330" t="str">
        <x:v>Sonntag</x:v>
      </x:c>
      <x:c r="C330" t="str"/>
      <x:c r="D330" t="str"/>
    </x:row>
    <x:row r="331">
      <x:c r="A331" s="26" t="n">
        <x:v>46713</x:v>
      </x:c>
      <x:c r="B331" t="str">
        <x:v>Montag</x:v>
      </x:c>
      <x:c r="C331" t="str"/>
      <x:c r="D331" t="str"/>
    </x:row>
    <x:row r="332">
      <x:c r="A332" s="26" t="n">
        <x:v>46714</x:v>
      </x:c>
      <x:c r="B332" t="str">
        <x:v>Dienstag</x:v>
      </x:c>
      <x:c r="C332" t="str"/>
      <x:c r="D332" t="str"/>
    </x:row>
    <x:row r="333">
      <x:c r="A333" s="26" t="n">
        <x:v>46715</x:v>
      </x:c>
      <x:c r="B333" t="str">
        <x:v>Mittwoch</x:v>
      </x:c>
      <x:c r="C333" t="str"/>
      <x:c r="D333" t="str"/>
    </x:row>
    <x:row r="334">
      <x:c r="A334" s="26" t="n">
        <x:v>46716</x:v>
      </x:c>
      <x:c r="B334" t="str">
        <x:v>Donnerstag</x:v>
      </x:c>
      <x:c r="C334" t="str"/>
      <x:c r="D334" t="str"/>
    </x:row>
    <x:row r="335">
      <x:c r="A335" s="26" t="n">
        <x:v>46717</x:v>
      </x:c>
      <x:c r="B335" t="str">
        <x:v>Freitag</x:v>
      </x:c>
      <x:c r="C335" t="str"/>
      <x:c r="D335" t="str"/>
    </x:row>
    <x:row r="336">
      <x:c r="A336" s="26" t="n">
        <x:v>46718</x:v>
      </x:c>
      <x:c r="B336" t="str">
        <x:v>Samstag</x:v>
      </x:c>
      <x:c r="C336" t="str"/>
      <x:c r="D336" t="str"/>
    </x:row>
    <x:row r="337">
      <x:c r="A337" s="26" t="n">
        <x:v>46719</x:v>
      </x:c>
      <x:c r="B337" t="str">
        <x:v>Sonntag</x:v>
      </x:c>
      <x:c r="C337" t="str"/>
      <x:c r="D337" t="str"/>
    </x:row>
    <x:row r="338">
      <x:c r="A338" s="26" t="n">
        <x:v>46720</x:v>
      </x:c>
      <x:c r="B338" t="str">
        <x:v>Montag</x:v>
      </x:c>
      <x:c r="C338" t="str"/>
      <x:c r="D338" t="str"/>
    </x:row>
    <x:row r="339">
      <x:c r="A339" s="26" t="n">
        <x:v>46721</x:v>
      </x:c>
      <x:c r="B339" t="str">
        <x:v>Dienstag</x:v>
      </x:c>
      <x:c r="C339" t="str"/>
      <x:c r="D339" t="str"/>
    </x:row>
    <x:row r="340">
      <x:c r="A340" s="26" t="n">
        <x:v>46722</x:v>
      </x:c>
      <x:c r="B340" t="str">
        <x:v>Mittwoch</x:v>
      </x:c>
      <x:c r="C340" t="str"/>
      <x:c r="D340" t="str"/>
    </x:row>
    <x:row r="341">
      <x:c r="A341" s="26" t="n">
        <x:v>46723</x:v>
      </x:c>
      <x:c r="B341" t="str">
        <x:v>Donnerstag</x:v>
      </x:c>
      <x:c r="C341" t="str"/>
      <x:c r="D341" t="str"/>
    </x:row>
    <x:row r="342">
      <x:c r="A342" s="26" t="n">
        <x:v>46724</x:v>
      </x:c>
      <x:c r="B342" t="str">
        <x:v>Freitag</x:v>
      </x:c>
      <x:c r="C342" t="str"/>
      <x:c r="D342" t="str"/>
    </x:row>
    <x:row r="343">
      <x:c r="A343" s="26" t="n">
        <x:v>46725</x:v>
      </x:c>
      <x:c r="B343" t="str">
        <x:v>Samstag</x:v>
      </x:c>
      <x:c r="C343" t="str"/>
      <x:c r="D343" t="str"/>
    </x:row>
    <x:row r="344">
      <x:c r="A344" s="26" t="n">
        <x:v>46726</x:v>
      </x:c>
      <x:c r="B344" t="str">
        <x:v>Sonntag</x:v>
      </x:c>
      <x:c r="C344" t="str"/>
      <x:c r="D344" t="str"/>
    </x:row>
    <x:row r="345">
      <x:c r="A345" s="26" t="n">
        <x:v>46727</x:v>
      </x:c>
      <x:c r="B345" t="str">
        <x:v>Montag</x:v>
      </x:c>
      <x:c r="C345" t="str"/>
      <x:c r="D345" t="str"/>
    </x:row>
    <x:row r="346">
      <x:c r="A346" s="26" t="n">
        <x:v>46728</x:v>
      </x:c>
      <x:c r="B346" t="str">
        <x:v>Dienstag</x:v>
      </x:c>
      <x:c r="C346" t="str"/>
      <x:c r="D346" t="str"/>
    </x:row>
    <x:row r="347">
      <x:c r="A347" s="26" t="n">
        <x:v>46729</x:v>
      </x:c>
      <x:c r="B347" t="str">
        <x:v>Mittwoch</x:v>
      </x:c>
      <x:c r="C347" t="str">
        <x:v>Mariä Empfängnis</x:v>
      </x:c>
      <x:c r="D347" t="str"/>
    </x:row>
    <x:row r="348">
      <x:c r="A348" s="26" t="n">
        <x:v>46730</x:v>
      </x:c>
      <x:c r="B348" t="str">
        <x:v>Donnerstag</x:v>
      </x:c>
      <x:c r="C348" t="str"/>
      <x:c r="D348" t="str"/>
    </x:row>
    <x:row r="349">
      <x:c r="A349" s="26" t="n">
        <x:v>46731</x:v>
      </x:c>
      <x:c r="B349" t="str">
        <x:v>Freitag</x:v>
      </x:c>
      <x:c r="C349" t="str"/>
      <x:c r="D349" t="str"/>
    </x:row>
    <x:row r="350">
      <x:c r="A350" s="26" t="n">
        <x:v>46732</x:v>
      </x:c>
      <x:c r="B350" t="str">
        <x:v>Samstag</x:v>
      </x:c>
      <x:c r="C350" t="str"/>
      <x:c r="D350" t="str"/>
    </x:row>
    <x:row r="351">
      <x:c r="A351" s="26" t="n">
        <x:v>46733</x:v>
      </x:c>
      <x:c r="B351" t="str">
        <x:v>Sonntag</x:v>
      </x:c>
      <x:c r="C351" t="str"/>
      <x:c r="D351" t="str"/>
    </x:row>
    <x:row r="352">
      <x:c r="A352" s="26" t="n">
        <x:v>46734</x:v>
      </x:c>
      <x:c r="B352" t="str">
        <x:v>Montag</x:v>
      </x:c>
      <x:c r="C352" t="str"/>
      <x:c r="D352" t="str"/>
    </x:row>
    <x:row r="353">
      <x:c r="A353" s="26" t="n">
        <x:v>46735</x:v>
      </x:c>
      <x:c r="B353" t="str">
        <x:v>Dienstag</x:v>
      </x:c>
      <x:c r="C353" t="str"/>
      <x:c r="D353" t="str"/>
    </x:row>
    <x:row r="354">
      <x:c r="A354" s="26" t="n">
        <x:v>46736</x:v>
      </x:c>
      <x:c r="B354" t="str">
        <x:v>Mittwoch</x:v>
      </x:c>
      <x:c r="C354" t="str"/>
      <x:c r="D354" t="str"/>
    </x:row>
    <x:row r="355">
      <x:c r="A355" s="26" t="n">
        <x:v>46737</x:v>
      </x:c>
      <x:c r="B355" t="str">
        <x:v>Donnerstag</x:v>
      </x:c>
      <x:c r="C355" t="str"/>
      <x:c r="D355" t="str"/>
    </x:row>
    <x:row r="356">
      <x:c r="A356" s="26" t="n">
        <x:v>46738</x:v>
      </x:c>
      <x:c r="B356" t="str">
        <x:v>Freitag</x:v>
      </x:c>
      <x:c r="C356" t="str"/>
      <x:c r="D356" t="str"/>
    </x:row>
    <x:row r="357">
      <x:c r="A357" s="26" t="n">
        <x:v>46739</x:v>
      </x:c>
      <x:c r="B357" t="str">
        <x:v>Samstag</x:v>
      </x:c>
      <x:c r="C357" t="str"/>
      <x:c r="D357" t="str"/>
    </x:row>
    <x:row r="358">
      <x:c r="A358" s="26" t="n">
        <x:v>46740</x:v>
      </x:c>
      <x:c r="B358" t="str">
        <x:v>Sonntag</x:v>
      </x:c>
      <x:c r="C358" t="str"/>
      <x:c r="D358" t="str"/>
    </x:row>
    <x:row r="359">
      <x:c r="A359" s="26" t="n">
        <x:v>46741</x:v>
      </x:c>
      <x:c r="B359" t="str">
        <x:v>Montag</x:v>
      </x:c>
      <x:c r="C359" t="str"/>
      <x:c r="D359" t="str"/>
    </x:row>
    <x:row r="360">
      <x:c r="A360" s="26" t="n">
        <x:v>46742</x:v>
      </x:c>
      <x:c r="B360" t="str">
        <x:v>Dienstag</x:v>
      </x:c>
      <x:c r="C360" t="str"/>
      <x:c r="D360" t="str"/>
    </x:row>
    <x:row r="361">
      <x:c r="A361" s="26" t="n">
        <x:v>46743</x:v>
      </x:c>
      <x:c r="B361" t="str">
        <x:v>Mittwoch</x:v>
      </x:c>
      <x:c r="C361" t="str"/>
      <x:c r="D361" t="str"/>
    </x:row>
    <x:row r="362">
      <x:c r="A362" s="26" t="n">
        <x:v>46744</x:v>
      </x:c>
      <x:c r="B362" t="str">
        <x:v>Donnerstag</x:v>
      </x:c>
      <x:c r="C362" t="str"/>
      <x:c r="D362" t="str"/>
    </x:row>
    <x:row r="363">
      <x:c r="A363" s="26" t="n">
        <x:v>46745</x:v>
      </x:c>
      <x:c r="B363" t="str">
        <x:v>Freitag</x:v>
      </x:c>
      <x:c r="C363" t="str"/>
      <x:c r="D363" t="str"/>
    </x:row>
    <x:row r="364">
      <x:c r="A364" s="26" t="n">
        <x:v>46746</x:v>
      </x:c>
      <x:c r="B364" t="str">
        <x:v>Samstag</x:v>
      </x:c>
      <x:c r="C364" t="str">
        <x:v>Christtag</x:v>
      </x:c>
      <x:c r="D364" t="str"/>
    </x:row>
    <x:row r="365">
      <x:c r="A365" s="26" t="n">
        <x:v>46747</x:v>
      </x:c>
      <x:c r="B365" t="str">
        <x:v>Sonntag</x:v>
      </x:c>
      <x:c r="C365" t="str">
        <x:v>Stefanitag</x:v>
      </x:c>
      <x:c r="D365" t="str"/>
    </x:row>
    <x:row r="366">
      <x:c r="A366" s="26" t="n">
        <x:v>46748</x:v>
      </x:c>
      <x:c r="B366" t="str">
        <x:v>Montag</x:v>
      </x:c>
      <x:c r="C366" t="str"/>
      <x:c r="D366" t="str"/>
    </x:row>
    <x:row r="367">
      <x:c r="A367" s="26" t="n">
        <x:v>46749</x:v>
      </x:c>
      <x:c r="B367" t="str">
        <x:v>Dienstag</x:v>
      </x:c>
      <x:c r="C367" t="str"/>
      <x:c r="D367" t="str"/>
    </x:row>
    <x:row r="368">
      <x:c r="A368" s="26" t="n">
        <x:v>46750</x:v>
      </x:c>
      <x:c r="B368" t="str">
        <x:v>Mittwoch</x:v>
      </x:c>
      <x:c r="C368" t="str"/>
      <x:c r="D368" t="str"/>
    </x:row>
    <x:row r="369">
      <x:c r="A369" s="26" t="n">
        <x:v>46751</x:v>
      </x:c>
      <x:c r="B369" t="str">
        <x:v>Donnerstag</x:v>
      </x:c>
      <x:c r="C369" t="str"/>
      <x:c r="D369" t="str"/>
    </x:row>
    <x:row r="370">
      <x:c r="A370" s="26" t="n">
        <x:v>46752</x:v>
      </x:c>
      <x:c r="B370" t="str">
        <x:v>Freitag</x:v>
      </x:c>
      <x:c r="C370" t="str"/>
      <x:c r="D370" t="str"/>
    </x:row>
  </x:sheetData>
  <x:mergeCells>
    <x:mergeCell ref="A1:D2"/>
    <x:mergeCell ref="A3:D3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9" hidden="0" customWidth="1"/>
    <x:col min="2" max="2" width="17" hidden="0" customWidth="1"/>
    <x:col min="3" max="3" width="18" hidden="0" customWidth="1"/>
    <x:col min="4" max="4" width="55" hidden="0" customWidth="1"/>
    <x:col min="5" max="5" width="20" hidden="0" customWidth="1"/>
    <x:col min="6" max="6" width="52" hidden="0" customWidth="1"/>
  </x:cols>
  <x:sheetData>
    <x:row r="1" ht="23" customHeight="1">
      <x:c r="A1" s="46" t="str">
        <x:v>HAUSWEITE ANGEBOTE | 2027</x:v>
      </x:c>
      <x:c r="B1" s="46"/>
      <x:c r="C1" s="46"/>
      <x:c r="D1" s="46"/>
      <x:c r="E1" s="46"/>
      <x:c r="F1" s="46"/>
    </x:row>
    <x:row r="2" ht="23" customHeight="1">
      <x:c r="A2" s="46"/>
      <x:c r="B2" s="46"/>
      <x:c r="C2" s="46"/>
      <x:c r="D2" s="46"/>
      <x:c r="E2" s="46"/>
      <x:c r="F2" s="46"/>
    </x:row>
    <x:row r="3" ht="36" customHeight="1">
      <x:c r="A3" s="75" t="str">
        <x:v>Zwölf leere Hausplan-Slots, jeweils mit sechs Vorbereitungsschritten. Titel und Datum werden aus dem Terminregister (T0001–T0012) übernommen.</x:v>
      </x:c>
      <x:c r="B3" s="75"/>
      <x:c r="C3" s="75"/>
      <x:c r="D3" s="75"/>
      <x:c r="E3" s="75"/>
      <x:c r="F3" s="75"/>
    </x:row>
    <x:row r="5" ht="35" customHeight="1">
      <x:c r="A5" s="72" t="str">
        <x:v>Hausangebot</x:v>
      </x:c>
      <x:c r="B5" s="72" t="str">
        <x:v>Termin-ID</x:v>
      </x:c>
      <x:c r="C5" s="72" t="str">
        <x:v>Datum</x:v>
      </x:c>
      <x:c r="D5" s="72" t="str">
        <x:v>Aufgabe</x:v>
      </x:c>
      <x:c r="E5" s="72" t="str">
        <x:v>Bearbeitungsstatus</x:v>
      </x:c>
      <x:c r="F5" s="72" t="str">
        <x:v>Notiz ohne Personendaten</x:v>
      </x:c>
    </x:row>
    <x:row r="6">
      <x:c r="A6" t="str">
        <x:f>IFERROR(IF(VLOOKUP(B6,Termine!$A$6:$F$155,6,FALSE)="","",VLOOKUP(B6,Termine!$A$6:$F$155,6,FALSE)),"")</x:f>
      </x:c>
      <x:c r="B6" t="str">
        <x:v>T0001</x:v>
      </x:c>
      <x:c r="C6" s="26" t="str">
        <x:f>IFERROR(IF(VLOOKUP(B6,Termine!$A$6:$B$155,2,FALSE)="","",VLOOKUP(B6,Termine!$A$6:$B$155,2,FALSE)),"")</x:f>
      </x:c>
      <x:c r="D6" t="str">
        <x:v>Ziel und passende Interessen prüfen</x:v>
      </x:c>
      <x:c r="E6" s="82"/>
      <x:c r="F6" s="82"/>
    </x:row>
    <x:row r="7">
      <x:c r="A7" t="str">
        <x:f>IFERROR(IF(VLOOKUP(B7,Termine!$A$6:$F$155,6,FALSE)="","",VLOOKUP(B7,Termine!$A$6:$F$155,6,FALSE)),"")</x:f>
      </x:c>
      <x:c r="B7" t="str">
        <x:v>T0001</x:v>
      </x:c>
      <x:c r="C7" s="26" t="str">
        <x:f>IFERROR(IF(VLOOKUP(B7,Termine!$A$6:$B$155,2,FALSE)="","",VLOOKUP(B7,Termine!$A$6:$B$155,2,FALSE)),"")</x:f>
      </x:c>
      <x:c r="D7" t="str">
        <x:v>Raum und Barrierefreiheit prüfen</x:v>
      </x:c>
      <x:c r="E7" s="82"/>
      <x:c r="F7" s="82"/>
    </x:row>
    <x:row r="8">
      <x:c r="A8" t="str">
        <x:f>IFERROR(IF(VLOOKUP(B8,Termine!$A$6:$F$155,6,FALSE)="","",VLOOKUP(B8,Termine!$A$6:$F$155,6,FALSE)),"")</x:f>
      </x:c>
      <x:c r="B8" t="str">
        <x:v>T0001</x:v>
      </x:c>
      <x:c r="C8" s="26" t="str">
        <x:f>IFERROR(IF(VLOOKUP(B8,Termine!$A$6:$B$155,2,FALSE)="","",VLOOKUP(B8,Termine!$A$6:$B$155,2,FALSE)),"")</x:f>
      </x:c>
      <x:c r="D8" t="str">
        <x:v>Material und Budget festlegen</x:v>
      </x:c>
      <x:c r="E8" s="82"/>
      <x:c r="F8" s="82"/>
    </x:row>
    <x:row r="9">
      <x:c r="A9" t="str">
        <x:f>IFERROR(IF(VLOOKUP(B9,Termine!$A$6:$F$155,6,FALSE)="","",VLOOKUP(B9,Termine!$A$6:$F$155,6,FALSE)),"")</x:f>
      </x:c>
      <x:c r="B9" t="str">
        <x:v>T0001</x:v>
      </x:c>
      <x:c r="C9" s="26" t="str">
        <x:f>IFERROR(IF(VLOOKUP(B9,Termine!$A$6:$B$155,2,FALSE)="","",VLOOKUP(B9,Termine!$A$6:$B$155,2,FALSE)),"")</x:f>
      </x:c>
      <x:c r="D9" t="str">
        <x:v>Personal und Unterstützung planen</x:v>
      </x:c>
      <x:c r="E9" s="82"/>
      <x:c r="F9" s="82"/>
    </x:row>
    <x:row r="10">
      <x:c r="A10" t="str">
        <x:f>IFERROR(IF(VLOOKUP(B10,Termine!$A$6:$F$155,6,FALSE)="","",VLOOKUP(B10,Termine!$A$6:$F$155,6,FALSE)),"")</x:f>
      </x:c>
      <x:c r="B10" t="str">
        <x:v>T0001</x:v>
      </x:c>
      <x:c r="C10" s="26" t="str">
        <x:f>IFERROR(IF(VLOOKUP(B10,Termine!$A$6:$B$155,2,FALSE)="","",VLOOKUP(B10,Termine!$A$6:$B$155,2,FALSE)),"")</x:f>
      </x:c>
      <x:c r="D10" t="str">
        <x:v>Durchführung und Sicherheit abstimmen</x:v>
      </x:c>
      <x:c r="E10" s="82"/>
      <x:c r="F10" s="82"/>
    </x:row>
    <x:row r="11">
      <x:c r="A11" t="str">
        <x:f>IFERROR(IF(VLOOKUP(B11,Termine!$A$6:$F$155,6,FALSE)="","",VLOOKUP(B11,Termine!$A$6:$F$155,6,FALSE)),"")</x:f>
      </x:c>
      <x:c r="B11" t="str">
        <x:v>T0001</x:v>
      </x:c>
      <x:c r="C11" s="26" t="str">
        <x:f>IFERROR(IF(VLOOKUP(B11,Termine!$A$6:$B$155,2,FALSE)="","",VLOOKUP(B11,Termine!$A$6:$B$155,2,FALSE)),"")</x:f>
      </x:c>
      <x:c r="D11" t="str">
        <x:v>Rückmeldung und Evaluation dokumentieren</x:v>
      </x:c>
      <x:c r="E11" s="82"/>
      <x:c r="F11" s="82"/>
    </x:row>
    <x:row r="12">
      <x:c r="A12" t="str">
        <x:f>IFERROR(IF(VLOOKUP(B12,Termine!$A$6:$F$155,6,FALSE)="","",VLOOKUP(B12,Termine!$A$6:$F$155,6,FALSE)),"")</x:f>
      </x:c>
      <x:c r="B12" t="str">
        <x:v>T0002</x:v>
      </x:c>
      <x:c r="C12" s="26" t="str">
        <x:f>IFERROR(IF(VLOOKUP(B12,Termine!$A$6:$B$155,2,FALSE)="","",VLOOKUP(B12,Termine!$A$6:$B$155,2,FALSE)),"")</x:f>
      </x:c>
      <x:c r="D12" t="str">
        <x:v>Ziel und passende Interessen prüfen</x:v>
      </x:c>
      <x:c r="E12" s="82"/>
      <x:c r="F12" s="82"/>
    </x:row>
    <x:row r="13">
      <x:c r="A13" t="str">
        <x:f>IFERROR(IF(VLOOKUP(B13,Termine!$A$6:$F$155,6,FALSE)="","",VLOOKUP(B13,Termine!$A$6:$F$155,6,FALSE)),"")</x:f>
      </x:c>
      <x:c r="B13" t="str">
        <x:v>T0002</x:v>
      </x:c>
      <x:c r="C13" s="26" t="str">
        <x:f>IFERROR(IF(VLOOKUP(B13,Termine!$A$6:$B$155,2,FALSE)="","",VLOOKUP(B13,Termine!$A$6:$B$155,2,FALSE)),"")</x:f>
      </x:c>
      <x:c r="D13" t="str">
        <x:v>Raum und Barrierefreiheit prüfen</x:v>
      </x:c>
      <x:c r="E13" s="82"/>
      <x:c r="F13" s="82"/>
    </x:row>
    <x:row r="14">
      <x:c r="A14" t="str">
        <x:f>IFERROR(IF(VLOOKUP(B14,Termine!$A$6:$F$155,6,FALSE)="","",VLOOKUP(B14,Termine!$A$6:$F$155,6,FALSE)),"")</x:f>
      </x:c>
      <x:c r="B14" t="str">
        <x:v>T0002</x:v>
      </x:c>
      <x:c r="C14" s="26" t="str">
        <x:f>IFERROR(IF(VLOOKUP(B14,Termine!$A$6:$B$155,2,FALSE)="","",VLOOKUP(B14,Termine!$A$6:$B$155,2,FALSE)),"")</x:f>
      </x:c>
      <x:c r="D14" t="str">
        <x:v>Material und Budget festlegen</x:v>
      </x:c>
      <x:c r="E14" s="82"/>
      <x:c r="F14" s="82"/>
    </x:row>
    <x:row r="15">
      <x:c r="A15" t="str">
        <x:f>IFERROR(IF(VLOOKUP(B15,Termine!$A$6:$F$155,6,FALSE)="","",VLOOKUP(B15,Termine!$A$6:$F$155,6,FALSE)),"")</x:f>
      </x:c>
      <x:c r="B15" t="str">
        <x:v>T0002</x:v>
      </x:c>
      <x:c r="C15" s="26" t="str">
        <x:f>IFERROR(IF(VLOOKUP(B15,Termine!$A$6:$B$155,2,FALSE)="","",VLOOKUP(B15,Termine!$A$6:$B$155,2,FALSE)),"")</x:f>
      </x:c>
      <x:c r="D15" t="str">
        <x:v>Personal und Unterstützung planen</x:v>
      </x:c>
      <x:c r="E15" s="82"/>
      <x:c r="F15" s="82"/>
    </x:row>
    <x:row r="16">
      <x:c r="A16" t="str">
        <x:f>IFERROR(IF(VLOOKUP(B16,Termine!$A$6:$F$155,6,FALSE)="","",VLOOKUP(B16,Termine!$A$6:$F$155,6,FALSE)),"")</x:f>
      </x:c>
      <x:c r="B16" t="str">
        <x:v>T0002</x:v>
      </x:c>
      <x:c r="C16" s="26" t="str">
        <x:f>IFERROR(IF(VLOOKUP(B16,Termine!$A$6:$B$155,2,FALSE)="","",VLOOKUP(B16,Termine!$A$6:$B$155,2,FALSE)),"")</x:f>
      </x:c>
      <x:c r="D16" t="str">
        <x:v>Durchführung und Sicherheit abstimmen</x:v>
      </x:c>
      <x:c r="E16" s="82"/>
      <x:c r="F16" s="82"/>
    </x:row>
    <x:row r="17">
      <x:c r="A17" t="str">
        <x:f>IFERROR(IF(VLOOKUP(B17,Termine!$A$6:$F$155,6,FALSE)="","",VLOOKUP(B17,Termine!$A$6:$F$155,6,FALSE)),"")</x:f>
      </x:c>
      <x:c r="B17" t="str">
        <x:v>T0002</x:v>
      </x:c>
      <x:c r="C17" s="26" t="str">
        <x:f>IFERROR(IF(VLOOKUP(B17,Termine!$A$6:$B$155,2,FALSE)="","",VLOOKUP(B17,Termine!$A$6:$B$155,2,FALSE)),"")</x:f>
      </x:c>
      <x:c r="D17" t="str">
        <x:v>Rückmeldung und Evaluation dokumentieren</x:v>
      </x:c>
      <x:c r="E17" s="82"/>
      <x:c r="F17" s="82"/>
    </x:row>
    <x:row r="18">
      <x:c r="A18" t="str">
        <x:f>IFERROR(IF(VLOOKUP(B18,Termine!$A$6:$F$155,6,FALSE)="","",VLOOKUP(B18,Termine!$A$6:$F$155,6,FALSE)),"")</x:f>
      </x:c>
      <x:c r="B18" t="str">
        <x:v>T0003</x:v>
      </x:c>
      <x:c r="C18" s="26" t="str">
        <x:f>IFERROR(IF(VLOOKUP(B18,Termine!$A$6:$B$155,2,FALSE)="","",VLOOKUP(B18,Termine!$A$6:$B$155,2,FALSE)),"")</x:f>
      </x:c>
      <x:c r="D18" t="str">
        <x:v>Ziel und passende Interessen prüfen</x:v>
      </x:c>
      <x:c r="E18" s="82"/>
      <x:c r="F18" s="82"/>
    </x:row>
    <x:row r="19">
      <x:c r="A19" t="str">
        <x:f>IFERROR(IF(VLOOKUP(B19,Termine!$A$6:$F$155,6,FALSE)="","",VLOOKUP(B19,Termine!$A$6:$F$155,6,FALSE)),"")</x:f>
      </x:c>
      <x:c r="B19" t="str">
        <x:v>T0003</x:v>
      </x:c>
      <x:c r="C19" s="26" t="str">
        <x:f>IFERROR(IF(VLOOKUP(B19,Termine!$A$6:$B$155,2,FALSE)="","",VLOOKUP(B19,Termine!$A$6:$B$155,2,FALSE)),"")</x:f>
      </x:c>
      <x:c r="D19" t="str">
        <x:v>Raum und Barrierefreiheit prüfen</x:v>
      </x:c>
      <x:c r="E19" s="82"/>
      <x:c r="F19" s="82"/>
    </x:row>
    <x:row r="20">
      <x:c r="A20" t="str">
        <x:f>IFERROR(IF(VLOOKUP(B20,Termine!$A$6:$F$155,6,FALSE)="","",VLOOKUP(B20,Termine!$A$6:$F$155,6,FALSE)),"")</x:f>
      </x:c>
      <x:c r="B20" t="str">
        <x:v>T0003</x:v>
      </x:c>
      <x:c r="C20" s="26" t="str">
        <x:f>IFERROR(IF(VLOOKUP(B20,Termine!$A$6:$B$155,2,FALSE)="","",VLOOKUP(B20,Termine!$A$6:$B$155,2,FALSE)),"")</x:f>
      </x:c>
      <x:c r="D20" t="str">
        <x:v>Material und Budget festlegen</x:v>
      </x:c>
      <x:c r="E20" s="82"/>
      <x:c r="F20" s="82"/>
    </x:row>
    <x:row r="21">
      <x:c r="A21" t="str">
        <x:f>IFERROR(IF(VLOOKUP(B21,Termine!$A$6:$F$155,6,FALSE)="","",VLOOKUP(B21,Termine!$A$6:$F$155,6,FALSE)),"")</x:f>
      </x:c>
      <x:c r="B21" t="str">
        <x:v>T0003</x:v>
      </x:c>
      <x:c r="C21" s="26" t="str">
        <x:f>IFERROR(IF(VLOOKUP(B21,Termine!$A$6:$B$155,2,FALSE)="","",VLOOKUP(B21,Termine!$A$6:$B$155,2,FALSE)),"")</x:f>
      </x:c>
      <x:c r="D21" t="str">
        <x:v>Personal und Unterstützung planen</x:v>
      </x:c>
      <x:c r="E21" s="82"/>
      <x:c r="F21" s="82"/>
    </x:row>
    <x:row r="22">
      <x:c r="A22" t="str">
        <x:f>IFERROR(IF(VLOOKUP(B22,Termine!$A$6:$F$155,6,FALSE)="","",VLOOKUP(B22,Termine!$A$6:$F$155,6,FALSE)),"")</x:f>
      </x:c>
      <x:c r="B22" t="str">
        <x:v>T0003</x:v>
      </x:c>
      <x:c r="C22" s="26" t="str">
        <x:f>IFERROR(IF(VLOOKUP(B22,Termine!$A$6:$B$155,2,FALSE)="","",VLOOKUP(B22,Termine!$A$6:$B$155,2,FALSE)),"")</x:f>
      </x:c>
      <x:c r="D22" t="str">
        <x:v>Durchführung und Sicherheit abstimmen</x:v>
      </x:c>
      <x:c r="E22" s="82"/>
      <x:c r="F22" s="82"/>
    </x:row>
    <x:row r="23">
      <x:c r="A23" t="str">
        <x:f>IFERROR(IF(VLOOKUP(B23,Termine!$A$6:$F$155,6,FALSE)="","",VLOOKUP(B23,Termine!$A$6:$F$155,6,FALSE)),"")</x:f>
      </x:c>
      <x:c r="B23" t="str">
        <x:v>T0003</x:v>
      </x:c>
      <x:c r="C23" s="26" t="str">
        <x:f>IFERROR(IF(VLOOKUP(B23,Termine!$A$6:$B$155,2,FALSE)="","",VLOOKUP(B23,Termine!$A$6:$B$155,2,FALSE)),"")</x:f>
      </x:c>
      <x:c r="D23" t="str">
        <x:v>Rückmeldung und Evaluation dokumentieren</x:v>
      </x:c>
      <x:c r="E23" s="82"/>
      <x:c r="F23" s="82"/>
    </x:row>
    <x:row r="24">
      <x:c r="A24" t="str">
        <x:f>IFERROR(IF(VLOOKUP(B24,Termine!$A$6:$F$155,6,FALSE)="","",VLOOKUP(B24,Termine!$A$6:$F$155,6,FALSE)),"")</x:f>
      </x:c>
      <x:c r="B24" t="str">
        <x:v>T0004</x:v>
      </x:c>
      <x:c r="C24" s="26" t="str">
        <x:f>IFERROR(IF(VLOOKUP(B24,Termine!$A$6:$B$155,2,FALSE)="","",VLOOKUP(B24,Termine!$A$6:$B$155,2,FALSE)),"")</x:f>
      </x:c>
      <x:c r="D24" t="str">
        <x:v>Ziel und passende Interessen prüfen</x:v>
      </x:c>
      <x:c r="E24" s="82"/>
      <x:c r="F24" s="82"/>
    </x:row>
    <x:row r="25">
      <x:c r="A25" t="str">
        <x:f>IFERROR(IF(VLOOKUP(B25,Termine!$A$6:$F$155,6,FALSE)="","",VLOOKUP(B25,Termine!$A$6:$F$155,6,FALSE)),"")</x:f>
      </x:c>
      <x:c r="B25" t="str">
        <x:v>T0004</x:v>
      </x:c>
      <x:c r="C25" s="26" t="str">
        <x:f>IFERROR(IF(VLOOKUP(B25,Termine!$A$6:$B$155,2,FALSE)="","",VLOOKUP(B25,Termine!$A$6:$B$155,2,FALSE)),"")</x:f>
      </x:c>
      <x:c r="D25" t="str">
        <x:v>Raum und Barrierefreiheit prüfen</x:v>
      </x:c>
      <x:c r="E25" s="82"/>
      <x:c r="F25" s="82"/>
    </x:row>
    <x:row r="26">
      <x:c r="A26" t="str">
        <x:f>IFERROR(IF(VLOOKUP(B26,Termine!$A$6:$F$155,6,FALSE)="","",VLOOKUP(B26,Termine!$A$6:$F$155,6,FALSE)),"")</x:f>
      </x:c>
      <x:c r="B26" t="str">
        <x:v>T0004</x:v>
      </x:c>
      <x:c r="C26" s="26" t="str">
        <x:f>IFERROR(IF(VLOOKUP(B26,Termine!$A$6:$B$155,2,FALSE)="","",VLOOKUP(B26,Termine!$A$6:$B$155,2,FALSE)),"")</x:f>
      </x:c>
      <x:c r="D26" t="str">
        <x:v>Material und Budget festlegen</x:v>
      </x:c>
      <x:c r="E26" s="82"/>
      <x:c r="F26" s="82"/>
    </x:row>
    <x:row r="27">
      <x:c r="A27" t="str">
        <x:f>IFERROR(IF(VLOOKUP(B27,Termine!$A$6:$F$155,6,FALSE)="","",VLOOKUP(B27,Termine!$A$6:$F$155,6,FALSE)),"")</x:f>
      </x:c>
      <x:c r="B27" t="str">
        <x:v>T0004</x:v>
      </x:c>
      <x:c r="C27" s="26" t="str">
        <x:f>IFERROR(IF(VLOOKUP(B27,Termine!$A$6:$B$155,2,FALSE)="","",VLOOKUP(B27,Termine!$A$6:$B$155,2,FALSE)),"")</x:f>
      </x:c>
      <x:c r="D27" t="str">
        <x:v>Personal und Unterstützung planen</x:v>
      </x:c>
      <x:c r="E27" s="82"/>
      <x:c r="F27" s="82"/>
    </x:row>
    <x:row r="28">
      <x:c r="A28" t="str">
        <x:f>IFERROR(IF(VLOOKUP(B28,Termine!$A$6:$F$155,6,FALSE)="","",VLOOKUP(B28,Termine!$A$6:$F$155,6,FALSE)),"")</x:f>
      </x:c>
      <x:c r="B28" t="str">
        <x:v>T0004</x:v>
      </x:c>
      <x:c r="C28" s="26" t="str">
        <x:f>IFERROR(IF(VLOOKUP(B28,Termine!$A$6:$B$155,2,FALSE)="","",VLOOKUP(B28,Termine!$A$6:$B$155,2,FALSE)),"")</x:f>
      </x:c>
      <x:c r="D28" t="str">
        <x:v>Durchführung und Sicherheit abstimmen</x:v>
      </x:c>
      <x:c r="E28" s="82"/>
      <x:c r="F28" s="82"/>
    </x:row>
    <x:row r="29">
      <x:c r="A29" t="str">
        <x:f>IFERROR(IF(VLOOKUP(B29,Termine!$A$6:$F$155,6,FALSE)="","",VLOOKUP(B29,Termine!$A$6:$F$155,6,FALSE)),"")</x:f>
      </x:c>
      <x:c r="B29" t="str">
        <x:v>T0004</x:v>
      </x:c>
      <x:c r="C29" s="26" t="str">
        <x:f>IFERROR(IF(VLOOKUP(B29,Termine!$A$6:$B$155,2,FALSE)="","",VLOOKUP(B29,Termine!$A$6:$B$155,2,FALSE)),"")</x:f>
      </x:c>
      <x:c r="D29" t="str">
        <x:v>Rückmeldung und Evaluation dokumentieren</x:v>
      </x:c>
      <x:c r="E29" s="82"/>
      <x:c r="F29" s="82"/>
    </x:row>
    <x:row r="30">
      <x:c r="A30" t="str">
        <x:f>IFERROR(IF(VLOOKUP(B30,Termine!$A$6:$F$155,6,FALSE)="","",VLOOKUP(B30,Termine!$A$6:$F$155,6,FALSE)),"")</x:f>
      </x:c>
      <x:c r="B30" t="str">
        <x:v>T0005</x:v>
      </x:c>
      <x:c r="C30" s="26" t="str">
        <x:f>IFERROR(IF(VLOOKUP(B30,Termine!$A$6:$B$155,2,FALSE)="","",VLOOKUP(B30,Termine!$A$6:$B$155,2,FALSE)),"")</x:f>
      </x:c>
      <x:c r="D30" t="str">
        <x:v>Ziel und passende Interessen prüfen</x:v>
      </x:c>
      <x:c r="E30" s="82"/>
      <x:c r="F30" s="82"/>
    </x:row>
    <x:row r="31">
      <x:c r="A31" t="str">
        <x:f>IFERROR(IF(VLOOKUP(B31,Termine!$A$6:$F$155,6,FALSE)="","",VLOOKUP(B31,Termine!$A$6:$F$155,6,FALSE)),"")</x:f>
      </x:c>
      <x:c r="B31" t="str">
        <x:v>T0005</x:v>
      </x:c>
      <x:c r="C31" s="26" t="str">
        <x:f>IFERROR(IF(VLOOKUP(B31,Termine!$A$6:$B$155,2,FALSE)="","",VLOOKUP(B31,Termine!$A$6:$B$155,2,FALSE)),"")</x:f>
      </x:c>
      <x:c r="D31" t="str">
        <x:v>Raum und Barrierefreiheit prüfen</x:v>
      </x:c>
      <x:c r="E31" s="82"/>
      <x:c r="F31" s="82"/>
    </x:row>
    <x:row r="32">
      <x:c r="A32" t="str">
        <x:f>IFERROR(IF(VLOOKUP(B32,Termine!$A$6:$F$155,6,FALSE)="","",VLOOKUP(B32,Termine!$A$6:$F$155,6,FALSE)),"")</x:f>
      </x:c>
      <x:c r="B32" t="str">
        <x:v>T0005</x:v>
      </x:c>
      <x:c r="C32" s="26" t="str">
        <x:f>IFERROR(IF(VLOOKUP(B32,Termine!$A$6:$B$155,2,FALSE)="","",VLOOKUP(B32,Termine!$A$6:$B$155,2,FALSE)),"")</x:f>
      </x:c>
      <x:c r="D32" t="str">
        <x:v>Material und Budget festlegen</x:v>
      </x:c>
      <x:c r="E32" s="82"/>
      <x:c r="F32" s="82"/>
    </x:row>
    <x:row r="33">
      <x:c r="A33" t="str">
        <x:f>IFERROR(IF(VLOOKUP(B33,Termine!$A$6:$F$155,6,FALSE)="","",VLOOKUP(B33,Termine!$A$6:$F$155,6,FALSE)),"")</x:f>
      </x:c>
      <x:c r="B33" t="str">
        <x:v>T0005</x:v>
      </x:c>
      <x:c r="C33" s="26" t="str">
        <x:f>IFERROR(IF(VLOOKUP(B33,Termine!$A$6:$B$155,2,FALSE)="","",VLOOKUP(B33,Termine!$A$6:$B$155,2,FALSE)),"")</x:f>
      </x:c>
      <x:c r="D33" t="str">
        <x:v>Personal und Unterstützung planen</x:v>
      </x:c>
      <x:c r="E33" s="82"/>
      <x:c r="F33" s="82"/>
    </x:row>
    <x:row r="34">
      <x:c r="A34" t="str">
        <x:f>IFERROR(IF(VLOOKUP(B34,Termine!$A$6:$F$155,6,FALSE)="","",VLOOKUP(B34,Termine!$A$6:$F$155,6,FALSE)),"")</x:f>
      </x:c>
      <x:c r="B34" t="str">
        <x:v>T0005</x:v>
      </x:c>
      <x:c r="C34" s="26" t="str">
        <x:f>IFERROR(IF(VLOOKUP(B34,Termine!$A$6:$B$155,2,FALSE)="","",VLOOKUP(B34,Termine!$A$6:$B$155,2,FALSE)),"")</x:f>
      </x:c>
      <x:c r="D34" t="str">
        <x:v>Durchführung und Sicherheit abstimmen</x:v>
      </x:c>
      <x:c r="E34" s="82"/>
      <x:c r="F34" s="82"/>
    </x:row>
    <x:row r="35">
      <x:c r="A35" t="str">
        <x:f>IFERROR(IF(VLOOKUP(B35,Termine!$A$6:$F$155,6,FALSE)="","",VLOOKUP(B35,Termine!$A$6:$F$155,6,FALSE)),"")</x:f>
      </x:c>
      <x:c r="B35" t="str">
        <x:v>T0005</x:v>
      </x:c>
      <x:c r="C35" s="26" t="str">
        <x:f>IFERROR(IF(VLOOKUP(B35,Termine!$A$6:$B$155,2,FALSE)="","",VLOOKUP(B35,Termine!$A$6:$B$155,2,FALSE)),"")</x:f>
      </x:c>
      <x:c r="D35" t="str">
        <x:v>Rückmeldung und Evaluation dokumentieren</x:v>
      </x:c>
      <x:c r="E35" s="82"/>
      <x:c r="F35" s="82"/>
    </x:row>
    <x:row r="36">
      <x:c r="A36" t="str">
        <x:f>IFERROR(IF(VLOOKUP(B36,Termine!$A$6:$F$155,6,FALSE)="","",VLOOKUP(B36,Termine!$A$6:$F$155,6,FALSE)),"")</x:f>
      </x:c>
      <x:c r="B36" t="str">
        <x:v>T0006</x:v>
      </x:c>
      <x:c r="C36" s="26" t="str">
        <x:f>IFERROR(IF(VLOOKUP(B36,Termine!$A$6:$B$155,2,FALSE)="","",VLOOKUP(B36,Termine!$A$6:$B$155,2,FALSE)),"")</x:f>
      </x:c>
      <x:c r="D36" t="str">
        <x:v>Ziel und passende Interessen prüfen</x:v>
      </x:c>
      <x:c r="E36" s="82"/>
      <x:c r="F36" s="82"/>
    </x:row>
    <x:row r="37">
      <x:c r="A37" t="str">
        <x:f>IFERROR(IF(VLOOKUP(B37,Termine!$A$6:$F$155,6,FALSE)="","",VLOOKUP(B37,Termine!$A$6:$F$155,6,FALSE)),"")</x:f>
      </x:c>
      <x:c r="B37" t="str">
        <x:v>T0006</x:v>
      </x:c>
      <x:c r="C37" s="26" t="str">
        <x:f>IFERROR(IF(VLOOKUP(B37,Termine!$A$6:$B$155,2,FALSE)="","",VLOOKUP(B37,Termine!$A$6:$B$155,2,FALSE)),"")</x:f>
      </x:c>
      <x:c r="D37" t="str">
        <x:v>Raum und Barrierefreiheit prüfen</x:v>
      </x:c>
      <x:c r="E37" s="82"/>
      <x:c r="F37" s="82"/>
    </x:row>
    <x:row r="38">
      <x:c r="A38" t="str">
        <x:f>IFERROR(IF(VLOOKUP(B38,Termine!$A$6:$F$155,6,FALSE)="","",VLOOKUP(B38,Termine!$A$6:$F$155,6,FALSE)),"")</x:f>
      </x:c>
      <x:c r="B38" t="str">
        <x:v>T0006</x:v>
      </x:c>
      <x:c r="C38" s="26" t="str">
        <x:f>IFERROR(IF(VLOOKUP(B38,Termine!$A$6:$B$155,2,FALSE)="","",VLOOKUP(B38,Termine!$A$6:$B$155,2,FALSE)),"")</x:f>
      </x:c>
      <x:c r="D38" t="str">
        <x:v>Material und Budget festlegen</x:v>
      </x:c>
      <x:c r="E38" s="82"/>
      <x:c r="F38" s="82"/>
    </x:row>
    <x:row r="39">
      <x:c r="A39" t="str">
        <x:f>IFERROR(IF(VLOOKUP(B39,Termine!$A$6:$F$155,6,FALSE)="","",VLOOKUP(B39,Termine!$A$6:$F$155,6,FALSE)),"")</x:f>
      </x:c>
      <x:c r="B39" t="str">
        <x:v>T0006</x:v>
      </x:c>
      <x:c r="C39" s="26" t="str">
        <x:f>IFERROR(IF(VLOOKUP(B39,Termine!$A$6:$B$155,2,FALSE)="","",VLOOKUP(B39,Termine!$A$6:$B$155,2,FALSE)),"")</x:f>
      </x:c>
      <x:c r="D39" t="str">
        <x:v>Personal und Unterstützung planen</x:v>
      </x:c>
      <x:c r="E39" s="82"/>
      <x:c r="F39" s="82"/>
    </x:row>
    <x:row r="40">
      <x:c r="A40" t="str">
        <x:f>IFERROR(IF(VLOOKUP(B40,Termine!$A$6:$F$155,6,FALSE)="","",VLOOKUP(B40,Termine!$A$6:$F$155,6,FALSE)),"")</x:f>
      </x:c>
      <x:c r="B40" t="str">
        <x:v>T0006</x:v>
      </x:c>
      <x:c r="C40" s="26" t="str">
        <x:f>IFERROR(IF(VLOOKUP(B40,Termine!$A$6:$B$155,2,FALSE)="","",VLOOKUP(B40,Termine!$A$6:$B$155,2,FALSE)),"")</x:f>
      </x:c>
      <x:c r="D40" t="str">
        <x:v>Durchführung und Sicherheit abstimmen</x:v>
      </x:c>
      <x:c r="E40" s="82"/>
      <x:c r="F40" s="82"/>
    </x:row>
    <x:row r="41">
      <x:c r="A41" t="str">
        <x:f>IFERROR(IF(VLOOKUP(B41,Termine!$A$6:$F$155,6,FALSE)="","",VLOOKUP(B41,Termine!$A$6:$F$155,6,FALSE)),"")</x:f>
      </x:c>
      <x:c r="B41" t="str">
        <x:v>T0006</x:v>
      </x:c>
      <x:c r="C41" s="26" t="str">
        <x:f>IFERROR(IF(VLOOKUP(B41,Termine!$A$6:$B$155,2,FALSE)="","",VLOOKUP(B41,Termine!$A$6:$B$155,2,FALSE)),"")</x:f>
      </x:c>
      <x:c r="D41" t="str">
        <x:v>Rückmeldung und Evaluation dokumentieren</x:v>
      </x:c>
      <x:c r="E41" s="82"/>
      <x:c r="F41" s="82"/>
    </x:row>
    <x:row r="42">
      <x:c r="A42" t="str">
        <x:f>IFERROR(IF(VLOOKUP(B42,Termine!$A$6:$F$155,6,FALSE)="","",VLOOKUP(B42,Termine!$A$6:$F$155,6,FALSE)),"")</x:f>
      </x:c>
      <x:c r="B42" t="str">
        <x:v>T0007</x:v>
      </x:c>
      <x:c r="C42" s="26" t="str">
        <x:f>IFERROR(IF(VLOOKUP(B42,Termine!$A$6:$B$155,2,FALSE)="","",VLOOKUP(B42,Termine!$A$6:$B$155,2,FALSE)),"")</x:f>
      </x:c>
      <x:c r="D42" t="str">
        <x:v>Ziel und passende Interessen prüfen</x:v>
      </x:c>
      <x:c r="E42" s="82"/>
      <x:c r="F42" s="82"/>
    </x:row>
    <x:row r="43">
      <x:c r="A43" t="str">
        <x:f>IFERROR(IF(VLOOKUP(B43,Termine!$A$6:$F$155,6,FALSE)="","",VLOOKUP(B43,Termine!$A$6:$F$155,6,FALSE)),"")</x:f>
      </x:c>
      <x:c r="B43" t="str">
        <x:v>T0007</x:v>
      </x:c>
      <x:c r="C43" s="26" t="str">
        <x:f>IFERROR(IF(VLOOKUP(B43,Termine!$A$6:$B$155,2,FALSE)="","",VLOOKUP(B43,Termine!$A$6:$B$155,2,FALSE)),"")</x:f>
      </x:c>
      <x:c r="D43" t="str">
        <x:v>Raum und Barrierefreiheit prüfen</x:v>
      </x:c>
      <x:c r="E43" s="82"/>
      <x:c r="F43" s="82"/>
    </x:row>
    <x:row r="44">
      <x:c r="A44" t="str">
        <x:f>IFERROR(IF(VLOOKUP(B44,Termine!$A$6:$F$155,6,FALSE)="","",VLOOKUP(B44,Termine!$A$6:$F$155,6,FALSE)),"")</x:f>
      </x:c>
      <x:c r="B44" t="str">
        <x:v>T0007</x:v>
      </x:c>
      <x:c r="C44" s="26" t="str">
        <x:f>IFERROR(IF(VLOOKUP(B44,Termine!$A$6:$B$155,2,FALSE)="","",VLOOKUP(B44,Termine!$A$6:$B$155,2,FALSE)),"")</x:f>
      </x:c>
      <x:c r="D44" t="str">
        <x:v>Material und Budget festlegen</x:v>
      </x:c>
      <x:c r="E44" s="82"/>
      <x:c r="F44" s="82"/>
    </x:row>
    <x:row r="45">
      <x:c r="A45" t="str">
        <x:f>IFERROR(IF(VLOOKUP(B45,Termine!$A$6:$F$155,6,FALSE)="","",VLOOKUP(B45,Termine!$A$6:$F$155,6,FALSE)),"")</x:f>
      </x:c>
      <x:c r="B45" t="str">
        <x:v>T0007</x:v>
      </x:c>
      <x:c r="C45" s="26" t="str">
        <x:f>IFERROR(IF(VLOOKUP(B45,Termine!$A$6:$B$155,2,FALSE)="","",VLOOKUP(B45,Termine!$A$6:$B$155,2,FALSE)),"")</x:f>
      </x:c>
      <x:c r="D45" t="str">
        <x:v>Personal und Unterstützung planen</x:v>
      </x:c>
      <x:c r="E45" s="82"/>
      <x:c r="F45" s="82"/>
    </x:row>
    <x:row r="46">
      <x:c r="A46" t="str">
        <x:f>IFERROR(IF(VLOOKUP(B46,Termine!$A$6:$F$155,6,FALSE)="","",VLOOKUP(B46,Termine!$A$6:$F$155,6,FALSE)),"")</x:f>
      </x:c>
      <x:c r="B46" t="str">
        <x:v>T0007</x:v>
      </x:c>
      <x:c r="C46" s="26" t="str">
        <x:f>IFERROR(IF(VLOOKUP(B46,Termine!$A$6:$B$155,2,FALSE)="","",VLOOKUP(B46,Termine!$A$6:$B$155,2,FALSE)),"")</x:f>
      </x:c>
      <x:c r="D46" t="str">
        <x:v>Durchführung und Sicherheit abstimmen</x:v>
      </x:c>
      <x:c r="E46" s="82"/>
      <x:c r="F46" s="82"/>
    </x:row>
    <x:row r="47">
      <x:c r="A47" t="str">
        <x:f>IFERROR(IF(VLOOKUP(B47,Termine!$A$6:$F$155,6,FALSE)="","",VLOOKUP(B47,Termine!$A$6:$F$155,6,FALSE)),"")</x:f>
      </x:c>
      <x:c r="B47" t="str">
        <x:v>T0007</x:v>
      </x:c>
      <x:c r="C47" s="26" t="str">
        <x:f>IFERROR(IF(VLOOKUP(B47,Termine!$A$6:$B$155,2,FALSE)="","",VLOOKUP(B47,Termine!$A$6:$B$155,2,FALSE)),"")</x:f>
      </x:c>
      <x:c r="D47" t="str">
        <x:v>Rückmeldung und Evaluation dokumentieren</x:v>
      </x:c>
      <x:c r="E47" s="82"/>
      <x:c r="F47" s="82"/>
    </x:row>
    <x:row r="48">
      <x:c r="A48" t="str">
        <x:f>IFERROR(IF(VLOOKUP(B48,Termine!$A$6:$F$155,6,FALSE)="","",VLOOKUP(B48,Termine!$A$6:$F$155,6,FALSE)),"")</x:f>
      </x:c>
      <x:c r="B48" t="str">
        <x:v>T0008</x:v>
      </x:c>
      <x:c r="C48" s="26" t="str">
        <x:f>IFERROR(IF(VLOOKUP(B48,Termine!$A$6:$B$155,2,FALSE)="","",VLOOKUP(B48,Termine!$A$6:$B$155,2,FALSE)),"")</x:f>
      </x:c>
      <x:c r="D48" t="str">
        <x:v>Ziel und passende Interessen prüfen</x:v>
      </x:c>
      <x:c r="E48" s="82"/>
      <x:c r="F48" s="82"/>
    </x:row>
    <x:row r="49">
      <x:c r="A49" t="str">
        <x:f>IFERROR(IF(VLOOKUP(B49,Termine!$A$6:$F$155,6,FALSE)="","",VLOOKUP(B49,Termine!$A$6:$F$155,6,FALSE)),"")</x:f>
      </x:c>
      <x:c r="B49" t="str">
        <x:v>T0008</x:v>
      </x:c>
      <x:c r="C49" s="26" t="str">
        <x:f>IFERROR(IF(VLOOKUP(B49,Termine!$A$6:$B$155,2,FALSE)="","",VLOOKUP(B49,Termine!$A$6:$B$155,2,FALSE)),"")</x:f>
      </x:c>
      <x:c r="D49" t="str">
        <x:v>Raum und Barrierefreiheit prüfen</x:v>
      </x:c>
      <x:c r="E49" s="82"/>
      <x:c r="F49" s="82"/>
    </x:row>
    <x:row r="50">
      <x:c r="A50" t="str">
        <x:f>IFERROR(IF(VLOOKUP(B50,Termine!$A$6:$F$155,6,FALSE)="","",VLOOKUP(B50,Termine!$A$6:$F$155,6,FALSE)),"")</x:f>
      </x:c>
      <x:c r="B50" t="str">
        <x:v>T0008</x:v>
      </x:c>
      <x:c r="C50" s="26" t="str">
        <x:f>IFERROR(IF(VLOOKUP(B50,Termine!$A$6:$B$155,2,FALSE)="","",VLOOKUP(B50,Termine!$A$6:$B$155,2,FALSE)),"")</x:f>
      </x:c>
      <x:c r="D50" t="str">
        <x:v>Material und Budget festlegen</x:v>
      </x:c>
      <x:c r="E50" s="82"/>
      <x:c r="F50" s="82"/>
    </x:row>
    <x:row r="51">
      <x:c r="A51" t="str">
        <x:f>IFERROR(IF(VLOOKUP(B51,Termine!$A$6:$F$155,6,FALSE)="","",VLOOKUP(B51,Termine!$A$6:$F$155,6,FALSE)),"")</x:f>
      </x:c>
      <x:c r="B51" t="str">
        <x:v>T0008</x:v>
      </x:c>
      <x:c r="C51" s="26" t="str">
        <x:f>IFERROR(IF(VLOOKUP(B51,Termine!$A$6:$B$155,2,FALSE)="","",VLOOKUP(B51,Termine!$A$6:$B$155,2,FALSE)),"")</x:f>
      </x:c>
      <x:c r="D51" t="str">
        <x:v>Personal und Unterstützung planen</x:v>
      </x:c>
      <x:c r="E51" s="82"/>
      <x:c r="F51" s="82"/>
    </x:row>
    <x:row r="52">
      <x:c r="A52" t="str">
        <x:f>IFERROR(IF(VLOOKUP(B52,Termine!$A$6:$F$155,6,FALSE)="","",VLOOKUP(B52,Termine!$A$6:$F$155,6,FALSE)),"")</x:f>
      </x:c>
      <x:c r="B52" t="str">
        <x:v>T0008</x:v>
      </x:c>
      <x:c r="C52" s="26" t="str">
        <x:f>IFERROR(IF(VLOOKUP(B52,Termine!$A$6:$B$155,2,FALSE)="","",VLOOKUP(B52,Termine!$A$6:$B$155,2,FALSE)),"")</x:f>
      </x:c>
      <x:c r="D52" t="str">
        <x:v>Durchführung und Sicherheit abstimmen</x:v>
      </x:c>
      <x:c r="E52" s="82"/>
      <x:c r="F52" s="82"/>
    </x:row>
    <x:row r="53">
      <x:c r="A53" t="str">
        <x:f>IFERROR(IF(VLOOKUP(B53,Termine!$A$6:$F$155,6,FALSE)="","",VLOOKUP(B53,Termine!$A$6:$F$155,6,FALSE)),"")</x:f>
      </x:c>
      <x:c r="B53" t="str">
        <x:v>T0008</x:v>
      </x:c>
      <x:c r="C53" s="26" t="str">
        <x:f>IFERROR(IF(VLOOKUP(B53,Termine!$A$6:$B$155,2,FALSE)="","",VLOOKUP(B53,Termine!$A$6:$B$155,2,FALSE)),"")</x:f>
      </x:c>
      <x:c r="D53" t="str">
        <x:v>Rückmeldung und Evaluation dokumentieren</x:v>
      </x:c>
      <x:c r="E53" s="82"/>
      <x:c r="F53" s="82"/>
    </x:row>
    <x:row r="54">
      <x:c r="A54" t="str">
        <x:f>IFERROR(IF(VLOOKUP(B54,Termine!$A$6:$F$155,6,FALSE)="","",VLOOKUP(B54,Termine!$A$6:$F$155,6,FALSE)),"")</x:f>
      </x:c>
      <x:c r="B54" t="str">
        <x:v>T0009</x:v>
      </x:c>
      <x:c r="C54" s="26" t="str">
        <x:f>IFERROR(IF(VLOOKUP(B54,Termine!$A$6:$B$155,2,FALSE)="","",VLOOKUP(B54,Termine!$A$6:$B$155,2,FALSE)),"")</x:f>
      </x:c>
      <x:c r="D54" t="str">
        <x:v>Ziel und passende Interessen prüfen</x:v>
      </x:c>
      <x:c r="E54" s="82"/>
      <x:c r="F54" s="82"/>
    </x:row>
    <x:row r="55">
      <x:c r="A55" t="str">
        <x:f>IFERROR(IF(VLOOKUP(B55,Termine!$A$6:$F$155,6,FALSE)="","",VLOOKUP(B55,Termine!$A$6:$F$155,6,FALSE)),"")</x:f>
      </x:c>
      <x:c r="B55" t="str">
        <x:v>T0009</x:v>
      </x:c>
      <x:c r="C55" s="26" t="str">
        <x:f>IFERROR(IF(VLOOKUP(B55,Termine!$A$6:$B$155,2,FALSE)="","",VLOOKUP(B55,Termine!$A$6:$B$155,2,FALSE)),"")</x:f>
      </x:c>
      <x:c r="D55" t="str">
        <x:v>Raum und Barrierefreiheit prüfen</x:v>
      </x:c>
      <x:c r="E55" s="82"/>
      <x:c r="F55" s="82"/>
    </x:row>
    <x:row r="56">
      <x:c r="A56" t="str">
        <x:f>IFERROR(IF(VLOOKUP(B56,Termine!$A$6:$F$155,6,FALSE)="","",VLOOKUP(B56,Termine!$A$6:$F$155,6,FALSE)),"")</x:f>
      </x:c>
      <x:c r="B56" t="str">
        <x:v>T0009</x:v>
      </x:c>
      <x:c r="C56" s="26" t="str">
        <x:f>IFERROR(IF(VLOOKUP(B56,Termine!$A$6:$B$155,2,FALSE)="","",VLOOKUP(B56,Termine!$A$6:$B$155,2,FALSE)),"")</x:f>
      </x:c>
      <x:c r="D56" t="str">
        <x:v>Material und Budget festlegen</x:v>
      </x:c>
      <x:c r="E56" s="82"/>
      <x:c r="F56" s="82"/>
    </x:row>
    <x:row r="57">
      <x:c r="A57" t="str">
        <x:f>IFERROR(IF(VLOOKUP(B57,Termine!$A$6:$F$155,6,FALSE)="","",VLOOKUP(B57,Termine!$A$6:$F$155,6,FALSE)),"")</x:f>
      </x:c>
      <x:c r="B57" t="str">
        <x:v>T0009</x:v>
      </x:c>
      <x:c r="C57" s="26" t="str">
        <x:f>IFERROR(IF(VLOOKUP(B57,Termine!$A$6:$B$155,2,FALSE)="","",VLOOKUP(B57,Termine!$A$6:$B$155,2,FALSE)),"")</x:f>
      </x:c>
      <x:c r="D57" t="str">
        <x:v>Personal und Unterstützung planen</x:v>
      </x:c>
      <x:c r="E57" s="82"/>
      <x:c r="F57" s="82"/>
    </x:row>
    <x:row r="58">
      <x:c r="A58" t="str">
        <x:f>IFERROR(IF(VLOOKUP(B58,Termine!$A$6:$F$155,6,FALSE)="","",VLOOKUP(B58,Termine!$A$6:$F$155,6,FALSE)),"")</x:f>
      </x:c>
      <x:c r="B58" t="str">
        <x:v>T0009</x:v>
      </x:c>
      <x:c r="C58" s="26" t="str">
        <x:f>IFERROR(IF(VLOOKUP(B58,Termine!$A$6:$B$155,2,FALSE)="","",VLOOKUP(B58,Termine!$A$6:$B$155,2,FALSE)),"")</x:f>
      </x:c>
      <x:c r="D58" t="str">
        <x:v>Durchführung und Sicherheit abstimmen</x:v>
      </x:c>
      <x:c r="E58" s="82"/>
      <x:c r="F58" s="82"/>
    </x:row>
    <x:row r="59">
      <x:c r="A59" t="str">
        <x:f>IFERROR(IF(VLOOKUP(B59,Termine!$A$6:$F$155,6,FALSE)="","",VLOOKUP(B59,Termine!$A$6:$F$155,6,FALSE)),"")</x:f>
      </x:c>
      <x:c r="B59" t="str">
        <x:v>T0009</x:v>
      </x:c>
      <x:c r="C59" s="26" t="str">
        <x:f>IFERROR(IF(VLOOKUP(B59,Termine!$A$6:$B$155,2,FALSE)="","",VLOOKUP(B59,Termine!$A$6:$B$155,2,FALSE)),"")</x:f>
      </x:c>
      <x:c r="D59" t="str">
        <x:v>Rückmeldung und Evaluation dokumentieren</x:v>
      </x:c>
      <x:c r="E59" s="82"/>
      <x:c r="F59" s="82"/>
    </x:row>
    <x:row r="60">
      <x:c r="A60" t="str">
        <x:f>IFERROR(IF(VLOOKUP(B60,Termine!$A$6:$F$155,6,FALSE)="","",VLOOKUP(B60,Termine!$A$6:$F$155,6,FALSE)),"")</x:f>
      </x:c>
      <x:c r="B60" t="str">
        <x:v>T0010</x:v>
      </x:c>
      <x:c r="C60" s="26" t="str">
        <x:f>IFERROR(IF(VLOOKUP(B60,Termine!$A$6:$B$155,2,FALSE)="","",VLOOKUP(B60,Termine!$A$6:$B$155,2,FALSE)),"")</x:f>
      </x:c>
      <x:c r="D60" t="str">
        <x:v>Ziel und passende Interessen prüfen</x:v>
      </x:c>
      <x:c r="E60" s="82"/>
      <x:c r="F60" s="82"/>
    </x:row>
    <x:row r="61">
      <x:c r="A61" t="str">
        <x:f>IFERROR(IF(VLOOKUP(B61,Termine!$A$6:$F$155,6,FALSE)="","",VLOOKUP(B61,Termine!$A$6:$F$155,6,FALSE)),"")</x:f>
      </x:c>
      <x:c r="B61" t="str">
        <x:v>T0010</x:v>
      </x:c>
      <x:c r="C61" s="26" t="str">
        <x:f>IFERROR(IF(VLOOKUP(B61,Termine!$A$6:$B$155,2,FALSE)="","",VLOOKUP(B61,Termine!$A$6:$B$155,2,FALSE)),"")</x:f>
      </x:c>
      <x:c r="D61" t="str">
        <x:v>Raum und Barrierefreiheit prüfen</x:v>
      </x:c>
      <x:c r="E61" s="82"/>
      <x:c r="F61" s="82"/>
    </x:row>
    <x:row r="62">
      <x:c r="A62" t="str">
        <x:f>IFERROR(IF(VLOOKUP(B62,Termine!$A$6:$F$155,6,FALSE)="","",VLOOKUP(B62,Termine!$A$6:$F$155,6,FALSE)),"")</x:f>
      </x:c>
      <x:c r="B62" t="str">
        <x:v>T0010</x:v>
      </x:c>
      <x:c r="C62" s="26" t="str">
        <x:f>IFERROR(IF(VLOOKUP(B62,Termine!$A$6:$B$155,2,FALSE)="","",VLOOKUP(B62,Termine!$A$6:$B$155,2,FALSE)),"")</x:f>
      </x:c>
      <x:c r="D62" t="str">
        <x:v>Material und Budget festlegen</x:v>
      </x:c>
      <x:c r="E62" s="82"/>
      <x:c r="F62" s="82"/>
    </x:row>
    <x:row r="63">
      <x:c r="A63" t="str">
        <x:f>IFERROR(IF(VLOOKUP(B63,Termine!$A$6:$F$155,6,FALSE)="","",VLOOKUP(B63,Termine!$A$6:$F$155,6,FALSE)),"")</x:f>
      </x:c>
      <x:c r="B63" t="str">
        <x:v>T0010</x:v>
      </x:c>
      <x:c r="C63" s="26" t="str">
        <x:f>IFERROR(IF(VLOOKUP(B63,Termine!$A$6:$B$155,2,FALSE)="","",VLOOKUP(B63,Termine!$A$6:$B$155,2,FALSE)),"")</x:f>
      </x:c>
      <x:c r="D63" t="str">
        <x:v>Personal und Unterstützung planen</x:v>
      </x:c>
      <x:c r="E63" s="82"/>
      <x:c r="F63" s="82"/>
    </x:row>
    <x:row r="64">
      <x:c r="A64" t="str">
        <x:f>IFERROR(IF(VLOOKUP(B64,Termine!$A$6:$F$155,6,FALSE)="","",VLOOKUP(B64,Termine!$A$6:$F$155,6,FALSE)),"")</x:f>
      </x:c>
      <x:c r="B64" t="str">
        <x:v>T0010</x:v>
      </x:c>
      <x:c r="C64" s="26" t="str">
        <x:f>IFERROR(IF(VLOOKUP(B64,Termine!$A$6:$B$155,2,FALSE)="","",VLOOKUP(B64,Termine!$A$6:$B$155,2,FALSE)),"")</x:f>
      </x:c>
      <x:c r="D64" t="str">
        <x:v>Durchführung und Sicherheit abstimmen</x:v>
      </x:c>
      <x:c r="E64" s="82"/>
      <x:c r="F64" s="82"/>
    </x:row>
    <x:row r="65">
      <x:c r="A65" t="str">
        <x:f>IFERROR(IF(VLOOKUP(B65,Termine!$A$6:$F$155,6,FALSE)="","",VLOOKUP(B65,Termine!$A$6:$F$155,6,FALSE)),"")</x:f>
      </x:c>
      <x:c r="B65" t="str">
        <x:v>T0010</x:v>
      </x:c>
      <x:c r="C65" s="26" t="str">
        <x:f>IFERROR(IF(VLOOKUP(B65,Termine!$A$6:$B$155,2,FALSE)="","",VLOOKUP(B65,Termine!$A$6:$B$155,2,FALSE)),"")</x:f>
      </x:c>
      <x:c r="D65" t="str">
        <x:v>Rückmeldung und Evaluation dokumentieren</x:v>
      </x:c>
      <x:c r="E65" s="82"/>
      <x:c r="F65" s="82"/>
    </x:row>
    <x:row r="66">
      <x:c r="A66" t="str">
        <x:f>IFERROR(IF(VLOOKUP(B66,Termine!$A$6:$F$155,6,FALSE)="","",VLOOKUP(B66,Termine!$A$6:$F$155,6,FALSE)),"")</x:f>
      </x:c>
      <x:c r="B66" t="str">
        <x:v>T0011</x:v>
      </x:c>
      <x:c r="C66" s="26" t="str">
        <x:f>IFERROR(IF(VLOOKUP(B66,Termine!$A$6:$B$155,2,FALSE)="","",VLOOKUP(B66,Termine!$A$6:$B$155,2,FALSE)),"")</x:f>
      </x:c>
      <x:c r="D66" t="str">
        <x:v>Ziel und passende Interessen prüfen</x:v>
      </x:c>
      <x:c r="E66" s="82"/>
      <x:c r="F66" s="82"/>
    </x:row>
    <x:row r="67">
      <x:c r="A67" t="str">
        <x:f>IFERROR(IF(VLOOKUP(B67,Termine!$A$6:$F$155,6,FALSE)="","",VLOOKUP(B67,Termine!$A$6:$F$155,6,FALSE)),"")</x:f>
      </x:c>
      <x:c r="B67" t="str">
        <x:v>T0011</x:v>
      </x:c>
      <x:c r="C67" s="26" t="str">
        <x:f>IFERROR(IF(VLOOKUP(B67,Termine!$A$6:$B$155,2,FALSE)="","",VLOOKUP(B67,Termine!$A$6:$B$155,2,FALSE)),"")</x:f>
      </x:c>
      <x:c r="D67" t="str">
        <x:v>Raum und Barrierefreiheit prüfen</x:v>
      </x:c>
      <x:c r="E67" s="82"/>
      <x:c r="F67" s="82"/>
    </x:row>
    <x:row r="68">
      <x:c r="A68" t="str">
        <x:f>IFERROR(IF(VLOOKUP(B68,Termine!$A$6:$F$155,6,FALSE)="","",VLOOKUP(B68,Termine!$A$6:$F$155,6,FALSE)),"")</x:f>
      </x:c>
      <x:c r="B68" t="str">
        <x:v>T0011</x:v>
      </x:c>
      <x:c r="C68" s="26" t="str">
        <x:f>IFERROR(IF(VLOOKUP(B68,Termine!$A$6:$B$155,2,FALSE)="","",VLOOKUP(B68,Termine!$A$6:$B$155,2,FALSE)),"")</x:f>
      </x:c>
      <x:c r="D68" t="str">
        <x:v>Material und Budget festlegen</x:v>
      </x:c>
      <x:c r="E68" s="82"/>
      <x:c r="F68" s="82"/>
    </x:row>
    <x:row r="69">
      <x:c r="A69" t="str">
        <x:f>IFERROR(IF(VLOOKUP(B69,Termine!$A$6:$F$155,6,FALSE)="","",VLOOKUP(B69,Termine!$A$6:$F$155,6,FALSE)),"")</x:f>
      </x:c>
      <x:c r="B69" t="str">
        <x:v>T0011</x:v>
      </x:c>
      <x:c r="C69" s="26" t="str">
        <x:f>IFERROR(IF(VLOOKUP(B69,Termine!$A$6:$B$155,2,FALSE)="","",VLOOKUP(B69,Termine!$A$6:$B$155,2,FALSE)),"")</x:f>
      </x:c>
      <x:c r="D69" t="str">
        <x:v>Personal und Unterstützung planen</x:v>
      </x:c>
      <x:c r="E69" s="82"/>
      <x:c r="F69" s="82"/>
    </x:row>
    <x:row r="70">
      <x:c r="A70" t="str">
        <x:f>IFERROR(IF(VLOOKUP(B70,Termine!$A$6:$F$155,6,FALSE)="","",VLOOKUP(B70,Termine!$A$6:$F$155,6,FALSE)),"")</x:f>
      </x:c>
      <x:c r="B70" t="str">
        <x:v>T0011</x:v>
      </x:c>
      <x:c r="C70" s="26" t="str">
        <x:f>IFERROR(IF(VLOOKUP(B70,Termine!$A$6:$B$155,2,FALSE)="","",VLOOKUP(B70,Termine!$A$6:$B$155,2,FALSE)),"")</x:f>
      </x:c>
      <x:c r="D70" t="str">
        <x:v>Durchführung und Sicherheit abstimmen</x:v>
      </x:c>
      <x:c r="E70" s="82"/>
      <x:c r="F70" s="82"/>
    </x:row>
    <x:row r="71">
      <x:c r="A71" t="str">
        <x:f>IFERROR(IF(VLOOKUP(B71,Termine!$A$6:$F$155,6,FALSE)="","",VLOOKUP(B71,Termine!$A$6:$F$155,6,FALSE)),"")</x:f>
      </x:c>
      <x:c r="B71" t="str">
        <x:v>T0011</x:v>
      </x:c>
      <x:c r="C71" s="26" t="str">
        <x:f>IFERROR(IF(VLOOKUP(B71,Termine!$A$6:$B$155,2,FALSE)="","",VLOOKUP(B71,Termine!$A$6:$B$155,2,FALSE)),"")</x:f>
      </x:c>
      <x:c r="D71" t="str">
        <x:v>Rückmeldung und Evaluation dokumentieren</x:v>
      </x:c>
      <x:c r="E71" s="82"/>
      <x:c r="F71" s="82"/>
    </x:row>
    <x:row r="72">
      <x:c r="A72" t="str">
        <x:f>IFERROR(IF(VLOOKUP(B72,Termine!$A$6:$F$155,6,FALSE)="","",VLOOKUP(B72,Termine!$A$6:$F$155,6,FALSE)),"")</x:f>
      </x:c>
      <x:c r="B72" t="str">
        <x:v>T0012</x:v>
      </x:c>
      <x:c r="C72" s="26" t="str">
        <x:f>IFERROR(IF(VLOOKUP(B72,Termine!$A$6:$B$155,2,FALSE)="","",VLOOKUP(B72,Termine!$A$6:$B$155,2,FALSE)),"")</x:f>
      </x:c>
      <x:c r="D72" t="str">
        <x:v>Ziel und passende Interessen prüfen</x:v>
      </x:c>
      <x:c r="E72" s="82"/>
      <x:c r="F72" s="82"/>
    </x:row>
    <x:row r="73">
      <x:c r="A73" t="str">
        <x:f>IFERROR(IF(VLOOKUP(B73,Termine!$A$6:$F$155,6,FALSE)="","",VLOOKUP(B73,Termine!$A$6:$F$155,6,FALSE)),"")</x:f>
      </x:c>
      <x:c r="B73" t="str">
        <x:v>T0012</x:v>
      </x:c>
      <x:c r="C73" s="26" t="str">
        <x:f>IFERROR(IF(VLOOKUP(B73,Termine!$A$6:$B$155,2,FALSE)="","",VLOOKUP(B73,Termine!$A$6:$B$155,2,FALSE)),"")</x:f>
      </x:c>
      <x:c r="D73" t="str">
        <x:v>Raum und Barrierefreiheit prüfen</x:v>
      </x:c>
      <x:c r="E73" s="82"/>
      <x:c r="F73" s="82"/>
    </x:row>
    <x:row r="74">
      <x:c r="A74" t="str">
        <x:f>IFERROR(IF(VLOOKUP(B74,Termine!$A$6:$F$155,6,FALSE)="","",VLOOKUP(B74,Termine!$A$6:$F$155,6,FALSE)),"")</x:f>
      </x:c>
      <x:c r="B74" t="str">
        <x:v>T0012</x:v>
      </x:c>
      <x:c r="C74" s="26" t="str">
        <x:f>IFERROR(IF(VLOOKUP(B74,Termine!$A$6:$B$155,2,FALSE)="","",VLOOKUP(B74,Termine!$A$6:$B$155,2,FALSE)),"")</x:f>
      </x:c>
      <x:c r="D74" t="str">
        <x:v>Material und Budget festlegen</x:v>
      </x:c>
      <x:c r="E74" s="82"/>
      <x:c r="F74" s="82"/>
    </x:row>
    <x:row r="75">
      <x:c r="A75" t="str">
        <x:f>IFERROR(IF(VLOOKUP(B75,Termine!$A$6:$F$155,6,FALSE)="","",VLOOKUP(B75,Termine!$A$6:$F$155,6,FALSE)),"")</x:f>
      </x:c>
      <x:c r="B75" t="str">
        <x:v>T0012</x:v>
      </x:c>
      <x:c r="C75" s="26" t="str">
        <x:f>IFERROR(IF(VLOOKUP(B75,Termine!$A$6:$B$155,2,FALSE)="","",VLOOKUP(B75,Termine!$A$6:$B$155,2,FALSE)),"")</x:f>
      </x:c>
      <x:c r="D75" t="str">
        <x:v>Personal und Unterstützung planen</x:v>
      </x:c>
      <x:c r="E75" s="82"/>
      <x:c r="F75" s="82"/>
    </x:row>
    <x:row r="76">
      <x:c r="A76" t="str">
        <x:f>IFERROR(IF(VLOOKUP(B76,Termine!$A$6:$F$155,6,FALSE)="","",VLOOKUP(B76,Termine!$A$6:$F$155,6,FALSE)),"")</x:f>
      </x:c>
      <x:c r="B76" t="str">
        <x:v>T0012</x:v>
      </x:c>
      <x:c r="C76" s="26" t="str">
        <x:f>IFERROR(IF(VLOOKUP(B76,Termine!$A$6:$B$155,2,FALSE)="","",VLOOKUP(B76,Termine!$A$6:$B$155,2,FALSE)),"")</x:f>
      </x:c>
      <x:c r="D76" t="str">
        <x:v>Durchführung und Sicherheit abstimmen</x:v>
      </x:c>
      <x:c r="E76" s="82"/>
      <x:c r="F76" s="82"/>
    </x:row>
    <x:row r="77">
      <x:c r="A77" t="str">
        <x:f>IFERROR(IF(VLOOKUP(B77,Termine!$A$6:$F$155,6,FALSE)="","",VLOOKUP(B77,Termine!$A$6:$F$155,6,FALSE)),"")</x:f>
      </x:c>
      <x:c r="B77" t="str">
        <x:v>T0012</x:v>
      </x:c>
      <x:c r="C77" s="26" t="str">
        <x:f>IFERROR(IF(VLOOKUP(B77,Termine!$A$6:$B$155,2,FALSE)="","",VLOOKUP(B77,Termine!$A$6:$B$155,2,FALSE)),"")</x:f>
      </x:c>
      <x:c r="D77" t="str">
        <x:v>Rückmeldung und Evaluation dokumentieren</x:v>
      </x:c>
      <x:c r="E77" s="82"/>
      <x:c r="F77" s="82"/>
    </x:row>
    <x:row r="78">
      <x:c r="A78"/>
      <x:c r="B78"/>
      <x:c r="C78"/>
      <x:c r="D78"/>
      <x:c r="E78"/>
      <x:c r="F78"/>
    </x:row>
    <x:row r="79">
      <x:c r="A79"/>
      <x:c r="B79"/>
      <x:c r="C79"/>
      <x:c r="D79"/>
      <x:c r="E79"/>
      <x:c r="F79"/>
    </x:row>
    <x:row r="80">
      <x:c r="A80"/>
      <x:c r="B80"/>
      <x:c r="C80"/>
      <x:c r="D80"/>
      <x:c r="E80"/>
      <x:c r="F80"/>
    </x:row>
    <x:row r="81">
      <x:c r="A81"/>
      <x:c r="B81"/>
      <x:c r="C81"/>
      <x:c r="D81"/>
      <x:c r="E81"/>
      <x:c r="F81"/>
    </x:row>
    <x:row r="82">
      <x:c r="A82"/>
      <x:c r="B82"/>
      <x:c r="C82"/>
      <x:c r="D82"/>
      <x:c r="E82"/>
      <x:c r="F82"/>
    </x:row>
    <x:row r="83">
      <x:c r="A83"/>
      <x:c r="B83"/>
      <x:c r="C83"/>
      <x:c r="D83"/>
      <x:c r="E83"/>
      <x:c r="F83"/>
    </x:row>
    <x:row r="84">
      <x:c r="A84"/>
      <x:c r="B84"/>
      <x:c r="C84"/>
      <x:c r="D84"/>
      <x:c r="E84"/>
      <x:c r="F84"/>
    </x:row>
    <x:row r="85">
      <x:c r="A85"/>
      <x:c r="B85"/>
      <x:c r="C85"/>
      <x:c r="D85"/>
      <x:c r="E85"/>
      <x:c r="F85"/>
    </x:row>
    <x:row r="86">
      <x:c r="A86"/>
      <x:c r="B86"/>
      <x:c r="C86"/>
      <x:c r="D86"/>
      <x:c r="E86"/>
      <x:c r="F86"/>
    </x:row>
    <x:row r="87">
      <x:c r="A87"/>
      <x:c r="B87"/>
      <x:c r="C87"/>
      <x:c r="D87"/>
      <x:c r="E87"/>
      <x:c r="F87"/>
    </x:row>
    <x:row r="88">
      <x:c r="A88"/>
      <x:c r="B88"/>
      <x:c r="C88"/>
      <x:c r="D88"/>
      <x:c r="E88"/>
      <x:c r="F88"/>
    </x:row>
    <x:row r="89">
      <x:c r="A89"/>
      <x:c r="B89"/>
      <x:c r="C89"/>
      <x:c r="D89"/>
      <x:c r="E89"/>
      <x:c r="F89"/>
    </x:row>
    <x:row r="90">
      <x:c r="A90"/>
      <x:c r="B90"/>
      <x:c r="C90"/>
      <x:c r="D90"/>
      <x:c r="E90"/>
      <x:c r="F90"/>
    </x:row>
  </x:sheetData>
  <x:mergeCells>
    <x:mergeCell ref="A1:F2"/>
    <x:mergeCell ref="A3:F3"/>
  </x:mergeCells>
  <x:dataValidations count="2">
    <x:dataValidation type="list" sqref="E6:E45">
      <x:formula1>"Offen,In Arbeit,Erledigt"</x:formula1>
    </x:dataValidation>
    <x:dataValidation type="list" sqref="E6:E90">
      <x:formula1>"Offen,In Arbeit,Erledigt"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dfab4fcb74c452e"/>
  </x:tableParts>
</x:worksheet>
</file>

<file path=xl/worksheets/sheet10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27" hidden="0" customWidth="1"/>
    <x:col min="3" max="3" width="41" hidden="0" customWidth="1"/>
    <x:col min="4" max="4" width="17" hidden="0" customWidth="1"/>
    <x:col min="5" max="5" width="15" hidden="0" customWidth="1"/>
    <x:col min="6" max="6" width="19" hidden="0" customWidth="1"/>
    <x:col min="7" max="7" width="20" hidden="0" customWidth="1"/>
    <x:col min="8" max="8" width="15" hidden="0" customWidth="1"/>
    <x:col min="9" max="9" width="19" hidden="0" customWidth="1"/>
    <x:col min="10" max="10" width="20" hidden="0" customWidth="1"/>
    <x:col min="11" max="11" width="20" hidden="0" customWidth="1"/>
    <x:col min="12" max="12" width="18" hidden="0" customWidth="1"/>
    <x:col min="13" max="13" width="55" hidden="0" customWidth="1"/>
  </x:cols>
  <x:sheetData>
    <x:row r="1" ht="23" customHeight="1">
      <x:c r="A1" s="46" t="str">
        <x:v>BUDGET &amp; ISTKOSTEN | 2027</x:v>
      </x:c>
      <x:c r="B1" s="46"/>
      <x:c r="C1" s="46"/>
      <x:c r="D1" s="46"/>
      <x:c r="E1" s="46"/>
      <x:c r="F1" s="46"/>
      <x:c r="G1" s="46"/>
      <x:c r="H1" s="46"/>
      <x:c r="I1" s="46"/>
      <x:c r="J1" s="49"/>
      <x:c r="K1" s="49"/>
      <x:c r="L1" s="49"/>
      <x:c r="M1" s="49"/>
    </x:row>
    <x:row r="2" ht="23" customHeight="1">
      <x:c r="A2" s="46"/>
      <x:c r="B2" s="46"/>
      <x:c r="C2" s="46"/>
      <x:c r="D2" s="46"/>
      <x:c r="E2" s="46"/>
      <x:c r="F2" s="46"/>
      <x:c r="G2" s="46"/>
      <x:c r="H2" s="46"/>
      <x:c r="I2" s="46"/>
      <x:c r="J2" s="49"/>
      <x:c r="K2" s="49"/>
      <x:c r="L2" s="49"/>
      <x:c r="M2" s="49"/>
    </x:row>
    <x:row r="3" ht="36" customHeight="1">
      <x:c r="A3" s="75" t="str">
        <x:v>Leere Erfassung von Planmengen, Plan-Einzelpreisen, Istmengen und Ist-Einzelpreisen. Beträge, Abweichungen und Zuordnungen werden automatisch berechnet.</x:v>
      </x:c>
      <x:c r="B3" s="75"/>
      <x:c r="C3" s="75"/>
      <x:c r="D3" s="75"/>
      <x:c r="E3" s="75"/>
      <x:c r="F3" s="75"/>
      <x:c r="G3" s="75"/>
      <x:c r="H3" s="75"/>
      <x:c r="I3" s="75"/>
      <x:c r="J3" s="75"/>
      <x:c r="K3" s="75"/>
      <x:c r="L3" s="75"/>
      <x:c r="M3" s="75"/>
    </x:row>
    <x:row r="5" ht="35" customHeight="1">
      <x:c r="A5" s="72" t="str">
        <x:v>Kosten-ID</x:v>
      </x:c>
      <x:c r="B5" s="72" t="str">
        <x:v>Ausgabenbereich</x:v>
      </x:c>
      <x:c r="C5" s="72" t="str">
        <x:v>Kostenposition</x:v>
      </x:c>
      <x:c r="D5" s="72" t="str">
        <x:v>Einheit</x:v>
      </x:c>
      <x:c r="E5" s="72" t="str">
        <x:v>Planmenge</x:v>
      </x:c>
      <x:c r="F5" s="72" t="str">
        <x:v>Plan je Einheit €</x:v>
      </x:c>
      <x:c r="G5" s="72" t="str">
        <x:v>Budget €</x:v>
      </x:c>
      <x:c r="H5" s="72" t="str">
        <x:v>Istmenge</x:v>
      </x:c>
      <x:c r="I5" s="72" t="str">
        <x:v>Ist je Einheit €</x:v>
      </x:c>
      <x:c r="J5" s="72" t="str">
        <x:v>Istkosten €</x:v>
      </x:c>
      <x:c r="K5" s="72" t="str">
        <x:v>Abweichung €</x:v>
      </x:c>
      <x:c r="L5" s="72" t="str">
        <x:v>Termin-ID</x:v>
      </x:c>
      <x:c r="M5" s="72" t="str">
        <x:v>Datenstatus / Hinweis</x:v>
      </x:c>
    </x:row>
    <x:row r="6">
      <x:c r="A6"/>
      <x:c r="B6"/>
      <x:c r="C6"/>
      <x:c r="D6" s="32"/>
      <x:c r="E6" s="83"/>
      <x:c r="F6" s="83"/>
      <x:c r="G6" s="34" t="str">
        <x:f>IF(OR(E6="",F6=""),"",E6*F6)</x:f>
      </x:c>
      <x:c r="H6" s="83"/>
      <x:c r="I6" s="83"/>
      <x:c r="J6" s="24" t="str">
        <x:f>IF(OR(H6="",I6=""),"",H6*I6)</x:f>
      </x:c>
      <x:c r="K6" s="24" t="str">
        <x:f>IF(OR(G6="",J6=""),"",J6-G6)</x:f>
      </x:c>
      <x:c r="L6" s="82"/>
      <x:c r="M6" s="82"/>
    </x:row>
    <x:row r="7">
      <x:c r="A7"/>
      <x:c r="B7"/>
      <x:c r="C7"/>
      <x:c r="D7" s="32"/>
      <x:c r="E7" s="83"/>
      <x:c r="F7" s="83"/>
      <x:c r="G7" s="34" t="str">
        <x:f>IF(OR(E7="",F7=""),"",E7*F7)</x:f>
      </x:c>
      <x:c r="H7" s="83"/>
      <x:c r="I7" s="83"/>
      <x:c r="J7" s="24" t="str">
        <x:f>IF(OR(H7="",I7=""),"",H7*I7)</x:f>
      </x:c>
      <x:c r="K7" s="24" t="str">
        <x:f>IF(OR(G7="",J7=""),"",J7-G7)</x:f>
      </x:c>
      <x:c r="L7" s="82"/>
      <x:c r="M7" s="82"/>
    </x:row>
    <x:row r="8">
      <x:c r="A8"/>
      <x:c r="B8"/>
      <x:c r="C8"/>
      <x:c r="D8" s="32"/>
      <x:c r="E8" s="83"/>
      <x:c r="F8" s="83"/>
      <x:c r="G8" s="34" t="str">
        <x:f>IF(OR(E8="",F8=""),"",E8*F8)</x:f>
      </x:c>
      <x:c r="H8" s="83"/>
      <x:c r="I8" s="83"/>
      <x:c r="J8" s="24" t="str">
        <x:f>IF(OR(H8="",I8=""),"",H8*I8)</x:f>
      </x:c>
      <x:c r="K8" s="24" t="str">
        <x:f>IF(OR(G8="",J8=""),"",J8-G8)</x:f>
      </x:c>
      <x:c r="L8" s="82"/>
      <x:c r="M8" s="82"/>
    </x:row>
    <x:row r="9">
      <x:c r="A9"/>
      <x:c r="B9"/>
      <x:c r="C9"/>
      <x:c r="D9" s="32"/>
      <x:c r="E9" s="83"/>
      <x:c r="F9" s="83"/>
      <x:c r="G9" s="34" t="str">
        <x:f>IF(OR(E9="",F9=""),"",E9*F9)</x:f>
      </x:c>
      <x:c r="H9" s="83"/>
      <x:c r="I9" s="83"/>
      <x:c r="J9" s="24" t="str">
        <x:f>IF(OR(H9="",I9=""),"",H9*I9)</x:f>
      </x:c>
      <x:c r="K9" s="24" t="str">
        <x:f>IF(OR(G9="",J9=""),"",J9-G9)</x:f>
      </x:c>
      <x:c r="L9" s="82"/>
      <x:c r="M9" s="82"/>
    </x:row>
    <x:row r="10">
      <x:c r="A10"/>
      <x:c r="B10"/>
      <x:c r="C10"/>
      <x:c r="D10" s="32"/>
      <x:c r="E10" s="83"/>
      <x:c r="F10" s="83"/>
      <x:c r="G10" s="34" t="str">
        <x:f>IF(OR(E10="",F10=""),"",E10*F10)</x:f>
      </x:c>
      <x:c r="H10" s="83"/>
      <x:c r="I10" s="83"/>
      <x:c r="J10" s="24" t="str">
        <x:f>IF(OR(H10="",I10=""),"",H10*I10)</x:f>
      </x:c>
      <x:c r="K10" s="24" t="str">
        <x:f>IF(OR(G10="",J10=""),"",J10-G10)</x:f>
      </x:c>
      <x:c r="L10" s="82"/>
      <x:c r="M10" s="82"/>
    </x:row>
    <x:row r="11">
      <x:c r="A11"/>
      <x:c r="B11"/>
      <x:c r="C11"/>
      <x:c r="D11" s="32"/>
      <x:c r="E11" s="83"/>
      <x:c r="F11" s="83"/>
      <x:c r="G11" s="34" t="str">
        <x:f>IF(OR(E11="",F11=""),"",E11*F11)</x:f>
      </x:c>
      <x:c r="H11" s="83"/>
      <x:c r="I11" s="83"/>
      <x:c r="J11" s="24" t="str">
        <x:f>IF(OR(H11="",I11=""),"",H11*I11)</x:f>
      </x:c>
      <x:c r="K11" s="24" t="str">
        <x:f>IF(OR(G11="",J11=""),"",J11-G11)</x:f>
      </x:c>
      <x:c r="L11" s="82"/>
      <x:c r="M11" s="82"/>
    </x:row>
    <x:row r="12">
      <x:c r="A12"/>
      <x:c r="B12"/>
      <x:c r="C12"/>
      <x:c r="D12" s="32"/>
      <x:c r="E12" s="83"/>
      <x:c r="F12" s="83"/>
      <x:c r="G12" s="34" t="str">
        <x:f>IF(OR(E12="",F12=""),"",E12*F12)</x:f>
      </x:c>
      <x:c r="H12" s="83"/>
      <x:c r="I12" s="83"/>
      <x:c r="J12" s="24" t="str">
        <x:f>IF(OR(H12="",I12=""),"",H12*I12)</x:f>
      </x:c>
      <x:c r="K12" s="24" t="str">
        <x:f>IF(OR(G12="",J12=""),"",J12-G12)</x:f>
      </x:c>
      <x:c r="L12" s="82"/>
      <x:c r="M12" s="82"/>
    </x:row>
    <x:row r="13">
      <x:c r="A13"/>
      <x:c r="B13"/>
      <x:c r="C13"/>
      <x:c r="D13" s="32"/>
      <x:c r="E13" s="83"/>
      <x:c r="F13" s="83"/>
      <x:c r="G13" s="34" t="str">
        <x:f>IF(OR(E13="",F13=""),"",E13*F13)</x:f>
      </x:c>
      <x:c r="H13" s="83"/>
      <x:c r="I13" s="83"/>
      <x:c r="J13" s="24" t="str">
        <x:f>IF(OR(H13="",I13=""),"",H13*I13)</x:f>
      </x:c>
      <x:c r="K13" s="24" t="str">
        <x:f>IF(OR(G13="",J13=""),"",J13-G13)</x:f>
      </x:c>
      <x:c r="L13" s="82"/>
      <x:c r="M13" s="82"/>
    </x:row>
    <x:row r="14">
      <x:c r="A14"/>
      <x:c r="B14"/>
      <x:c r="C14"/>
      <x:c r="D14" s="32"/>
      <x:c r="E14" s="83"/>
      <x:c r="F14" s="83"/>
      <x:c r="G14" s="34" t="str">
        <x:f>IF(OR(E14="",F14=""),"",E14*F14)</x:f>
      </x:c>
      <x:c r="H14" s="83"/>
      <x:c r="I14" s="83"/>
      <x:c r="J14" s="24" t="str">
        <x:f>IF(OR(H14="",I14=""),"",H14*I14)</x:f>
      </x:c>
      <x:c r="K14" s="24" t="str">
        <x:f>IF(OR(G14="",J14=""),"",J14-G14)</x:f>
      </x:c>
      <x:c r="L14" s="82"/>
      <x:c r="M14" s="82"/>
    </x:row>
    <x:row r="15">
      <x:c r="A15"/>
      <x:c r="B15"/>
      <x:c r="C15"/>
      <x:c r="D15" s="32"/>
      <x:c r="E15" s="83"/>
      <x:c r="F15" s="83"/>
      <x:c r="G15" s="34" t="str">
        <x:f>IF(OR(E15="",F15=""),"",E15*F15)</x:f>
      </x:c>
      <x:c r="H15" s="83"/>
      <x:c r="I15" s="83"/>
      <x:c r="J15" s="24" t="str">
        <x:f>IF(OR(H15="",I15=""),"",H15*I15)</x:f>
      </x:c>
      <x:c r="K15" s="24" t="str">
        <x:f>IF(OR(G15="",J15=""),"",J15-G15)</x:f>
      </x:c>
      <x:c r="L15" s="82"/>
      <x:c r="M15" s="82"/>
    </x:row>
    <x:row r="16">
      <x:c r="A16"/>
      <x:c r="B16"/>
      <x:c r="C16"/>
      <x:c r="D16" s="32"/>
      <x:c r="E16" s="83"/>
      <x:c r="F16" s="83"/>
      <x:c r="G16" s="34" t="str">
        <x:f>IF(OR(E16="",F16=""),"",E16*F16)</x:f>
      </x:c>
      <x:c r="H16" s="83"/>
      <x:c r="I16" s="83"/>
      <x:c r="J16" s="24" t="str">
        <x:f>IF(OR(H16="",I16=""),"",H16*I16)</x:f>
      </x:c>
      <x:c r="K16" s="24" t="str">
        <x:f>IF(OR(G16="",J16=""),"",J16-G16)</x:f>
      </x:c>
      <x:c r="L16" s="82"/>
      <x:c r="M16" s="82"/>
    </x:row>
    <x:row r="17">
      <x:c r="A17"/>
      <x:c r="B17"/>
      <x:c r="C17"/>
      <x:c r="D17" s="32"/>
      <x:c r="E17" s="83"/>
      <x:c r="F17" s="83"/>
      <x:c r="G17" s="34" t="str">
        <x:f>IF(OR(E17="",F17=""),"",E17*F17)</x:f>
      </x:c>
      <x:c r="H17" s="83"/>
      <x:c r="I17" s="83"/>
      <x:c r="J17" s="24" t="str">
        <x:f>IF(OR(H17="",I17=""),"",H17*I17)</x:f>
      </x:c>
      <x:c r="K17" s="24" t="str">
        <x:f>IF(OR(G17="",J17=""),"",J17-G17)</x:f>
      </x:c>
      <x:c r="L17" s="82"/>
      <x:c r="M17" s="82"/>
    </x:row>
    <x:row r="18">
      <x:c r="A18"/>
      <x:c r="B18"/>
      <x:c r="C18"/>
      <x:c r="D18" s="32"/>
      <x:c r="E18" s="83"/>
      <x:c r="F18" s="83"/>
      <x:c r="G18" s="34" t="str">
        <x:f>IF(OR(E18="",F18=""),"",E18*F18)</x:f>
      </x:c>
      <x:c r="H18" s="83"/>
      <x:c r="I18" s="83"/>
      <x:c r="J18" s="24" t="str">
        <x:f>IF(OR(H18="",I18=""),"",H18*I18)</x:f>
      </x:c>
      <x:c r="K18" s="24" t="str">
        <x:f>IF(OR(G18="",J18=""),"",J18-G18)</x:f>
      </x:c>
      <x:c r="L18" s="82"/>
      <x:c r="M18" s="82"/>
    </x:row>
    <x:row r="19">
      <x:c r="A19"/>
      <x:c r="B19"/>
      <x:c r="C19"/>
      <x:c r="D19" s="32"/>
      <x:c r="E19" s="83"/>
      <x:c r="F19" s="83"/>
      <x:c r="G19" s="34" t="str">
        <x:f>IF(OR(E19="",F19=""),"",E19*F19)</x:f>
      </x:c>
      <x:c r="H19" s="83"/>
      <x:c r="I19" s="83"/>
      <x:c r="J19" s="24" t="str">
        <x:f>IF(OR(H19="",I19=""),"",H19*I19)</x:f>
      </x:c>
      <x:c r="K19" s="24" t="str">
        <x:f>IF(OR(G19="",J19=""),"",J19-G19)</x:f>
      </x:c>
      <x:c r="L19" s="82"/>
      <x:c r="M19" s="82"/>
    </x:row>
    <x:row r="20">
      <x:c r="A20"/>
      <x:c r="B20"/>
      <x:c r="C20"/>
      <x:c r="D20" s="32"/>
      <x:c r="E20" s="83"/>
      <x:c r="F20" s="83"/>
      <x:c r="G20" s="34" t="str">
        <x:f>IF(OR(E20="",F20=""),"",E20*F20)</x:f>
      </x:c>
      <x:c r="H20" s="83"/>
      <x:c r="I20" s="83"/>
      <x:c r="J20" s="24" t="str">
        <x:f>IF(OR(H20="",I20=""),"",H20*I20)</x:f>
      </x:c>
      <x:c r="K20" s="24" t="str">
        <x:f>IF(OR(G20="",J20=""),"",J20-G20)</x:f>
      </x:c>
      <x:c r="L20" s="82"/>
      <x:c r="M20" s="82"/>
    </x:row>
    <x:row r="21">
      <x:c r="A21"/>
      <x:c r="B21"/>
      <x:c r="C21"/>
      <x:c r="D21" s="32"/>
      <x:c r="E21" s="83"/>
      <x:c r="F21" s="83"/>
      <x:c r="G21" s="34" t="str">
        <x:f>IF(OR(E21="",F21=""),"",E21*F21)</x:f>
      </x:c>
      <x:c r="H21" s="83"/>
      <x:c r="I21" s="83"/>
      <x:c r="J21" s="24" t="str">
        <x:f>IF(OR(H21="",I21=""),"",H21*I21)</x:f>
      </x:c>
      <x:c r="K21" s="24" t="str">
        <x:f>IF(OR(G21="",J21=""),"",J21-G21)</x:f>
      </x:c>
      <x:c r="L21" s="82"/>
      <x:c r="M21" s="82"/>
    </x:row>
    <x:row r="22">
      <x:c r="A22"/>
      <x:c r="B22"/>
      <x:c r="C22"/>
      <x:c r="D22" s="32"/>
      <x:c r="E22" s="83"/>
      <x:c r="F22" s="83"/>
      <x:c r="G22" s="34" t="str">
        <x:f>IF(OR(E22="",F22=""),"",E22*F22)</x:f>
      </x:c>
      <x:c r="H22" s="83"/>
      <x:c r="I22" s="83"/>
      <x:c r="J22" s="24" t="str">
        <x:f>IF(OR(H22="",I22=""),"",H22*I22)</x:f>
      </x:c>
      <x:c r="K22" s="24" t="str">
        <x:f>IF(OR(G22="",J22=""),"",J22-G22)</x:f>
      </x:c>
      <x:c r="L22" s="82"/>
      <x:c r="M22" s="82"/>
    </x:row>
    <x:row r="23">
      <x:c r="A23"/>
      <x:c r="B23"/>
      <x:c r="C23"/>
      <x:c r="D23" s="32"/>
      <x:c r="E23" s="83"/>
      <x:c r="F23" s="83"/>
      <x:c r="G23" s="34" t="str">
        <x:f>IF(OR(E23="",F23=""),"",E23*F23)</x:f>
      </x:c>
      <x:c r="H23" s="83"/>
      <x:c r="I23" s="83"/>
      <x:c r="J23" s="24" t="str">
        <x:f>IF(OR(H23="",I23=""),"",H23*I23)</x:f>
      </x:c>
      <x:c r="K23" s="24" t="str">
        <x:f>IF(OR(G23="",J23=""),"",J23-G23)</x:f>
      </x:c>
      <x:c r="L23" s="82"/>
      <x:c r="M23" s="82"/>
    </x:row>
    <x:row r="24">
      <x:c r="A24"/>
      <x:c r="B24"/>
      <x:c r="C24"/>
      <x:c r="D24" s="32"/>
      <x:c r="E24" s="83"/>
      <x:c r="F24" s="83"/>
      <x:c r="G24" s="34" t="str">
        <x:f>IF(OR(E24="",F24=""),"",E24*F24)</x:f>
      </x:c>
      <x:c r="H24" s="83"/>
      <x:c r="I24" s="83"/>
      <x:c r="J24" s="24" t="str">
        <x:f>IF(OR(H24="",I24=""),"",H24*I24)</x:f>
      </x:c>
      <x:c r="K24" s="24" t="str">
        <x:f>IF(OR(G24="",J24=""),"",J24-G24)</x:f>
      </x:c>
      <x:c r="L24" s="82"/>
      <x:c r="M24" s="82"/>
    </x:row>
    <x:row r="25">
      <x:c r="A25"/>
      <x:c r="B25"/>
      <x:c r="C25"/>
      <x:c r="D25" s="32"/>
      <x:c r="E25" s="83"/>
      <x:c r="F25" s="83"/>
      <x:c r="G25" s="34" t="str">
        <x:f>IF(OR(E25="",F25=""),"",E25*F25)</x:f>
      </x:c>
      <x:c r="H25" s="83"/>
      <x:c r="I25" s="83"/>
      <x:c r="J25" s="24" t="str">
        <x:f>IF(OR(H25="",I25=""),"",H25*I25)</x:f>
      </x:c>
      <x:c r="K25" s="24" t="str">
        <x:f>IF(OR(G25="",J25=""),"",J25-G25)</x:f>
      </x:c>
      <x:c r="L25" s="82"/>
      <x:c r="M25" s="82"/>
    </x:row>
    <x:row r="26">
      <x:c r="A26"/>
      <x:c r="B26"/>
      <x:c r="C26"/>
      <x:c r="D26" s="32"/>
      <x:c r="E26" s="83"/>
      <x:c r="F26" s="83"/>
      <x:c r="G26" s="34" t="str">
        <x:f>IF(OR(E26="",F26=""),"",E26*F26)</x:f>
      </x:c>
      <x:c r="H26" s="83"/>
      <x:c r="I26" s="83"/>
      <x:c r="J26" s="24" t="str">
        <x:f>IF(OR(H26="",I26=""),"",H26*I26)</x:f>
      </x:c>
      <x:c r="K26" s="24" t="str">
        <x:f>IF(OR(G26="",J26=""),"",J26-G26)</x:f>
      </x:c>
      <x:c r="L26" s="82"/>
      <x:c r="M26" s="82"/>
    </x:row>
    <x:row r="27">
      <x:c r="A27"/>
      <x:c r="B27"/>
      <x:c r="C27"/>
      <x:c r="D27" s="32"/>
      <x:c r="E27" s="83"/>
      <x:c r="F27" s="83"/>
      <x:c r="G27" s="34" t="str">
        <x:f>IF(OR(E27="",F27=""),"",E27*F27)</x:f>
      </x:c>
      <x:c r="H27" s="83"/>
      <x:c r="I27" s="83"/>
      <x:c r="J27" s="24" t="str">
        <x:f>IF(OR(H27="",I27=""),"",H27*I27)</x:f>
      </x:c>
      <x:c r="K27" s="24" t="str">
        <x:f>IF(OR(G27="",J27=""),"",J27-G27)</x:f>
      </x:c>
      <x:c r="L27" s="82"/>
      <x:c r="M27" s="82"/>
    </x:row>
    <x:row r="28">
      <x:c r="A28"/>
      <x:c r="B28"/>
      <x:c r="C28"/>
      <x:c r="D28" s="32"/>
      <x:c r="E28" s="83"/>
      <x:c r="F28" s="83"/>
      <x:c r="G28" s="34" t="str">
        <x:f>IF(OR(E28="",F28=""),"",E28*F28)</x:f>
      </x:c>
      <x:c r="H28" s="83"/>
      <x:c r="I28" s="83"/>
      <x:c r="J28" s="24" t="str">
        <x:f>IF(OR(H28="",I28=""),"",H28*I28)</x:f>
      </x:c>
      <x:c r="K28" s="24" t="str">
        <x:f>IF(OR(G28="",J28=""),"",J28-G28)</x:f>
      </x:c>
      <x:c r="L28" s="82"/>
      <x:c r="M28" s="82"/>
    </x:row>
    <x:row r="29">
      <x:c r="A29"/>
      <x:c r="B29"/>
      <x:c r="C29"/>
      <x:c r="D29" s="32"/>
      <x:c r="E29" s="83"/>
      <x:c r="F29" s="83"/>
      <x:c r="G29" s="34" t="str">
        <x:f>IF(OR(E29="",F29=""),"",E29*F29)</x:f>
      </x:c>
      <x:c r="H29" s="83"/>
      <x:c r="I29" s="83"/>
      <x:c r="J29" s="24" t="str">
        <x:f>IF(OR(H29="",I29=""),"",H29*I29)</x:f>
      </x:c>
      <x:c r="K29" s="24" t="str">
        <x:f>IF(OR(G29="",J29=""),"",J29-G29)</x:f>
      </x:c>
      <x:c r="L29" s="82"/>
      <x:c r="M29" s="82"/>
    </x:row>
    <x:row r="30">
      <x:c r="A30"/>
      <x:c r="B30"/>
      <x:c r="C30"/>
      <x:c r="D30" s="32"/>
      <x:c r="E30" s="83"/>
      <x:c r="F30" s="83"/>
      <x:c r="G30" s="34" t="str">
        <x:f>IF(OR(E30="",F30=""),"",E30*F30)</x:f>
      </x:c>
      <x:c r="H30" s="83"/>
      <x:c r="I30" s="83"/>
      <x:c r="J30" s="24" t="str">
        <x:f>IF(OR(H30="",I30=""),"",H30*I30)</x:f>
      </x:c>
      <x:c r="K30" s="24" t="str">
        <x:f>IF(OR(G30="",J30=""),"",J30-G30)</x:f>
      </x:c>
      <x:c r="L30" s="82"/>
      <x:c r="M30" s="82"/>
    </x:row>
    <x:row r="31">
      <x:c r="A31"/>
      <x:c r="B31"/>
      <x:c r="C31"/>
      <x:c r="D31" s="32"/>
      <x:c r="E31" s="83"/>
      <x:c r="F31" s="83"/>
      <x:c r="G31" s="34" t="str">
        <x:f>IF(OR(E31="",F31=""),"",E31*F31)</x:f>
      </x:c>
      <x:c r="H31" s="83"/>
      <x:c r="I31" s="83"/>
      <x:c r="J31" s="24" t="str">
        <x:f>IF(OR(H31="",I31=""),"",H31*I31)</x:f>
      </x:c>
      <x:c r="K31" s="24" t="str">
        <x:f>IF(OR(G31="",J31=""),"",J31-G31)</x:f>
      </x:c>
      <x:c r="L31" s="82"/>
      <x:c r="M31" s="82"/>
    </x:row>
    <x:row r="32">
      <x:c r="A32"/>
      <x:c r="B32"/>
      <x:c r="C32"/>
      <x:c r="D32" s="32"/>
      <x:c r="E32" s="83"/>
      <x:c r="F32" s="83"/>
      <x:c r="G32" s="34" t="str">
        <x:f>IF(OR(E32="",F32=""),"",E32*F32)</x:f>
      </x:c>
      <x:c r="H32" s="83"/>
      <x:c r="I32" s="83"/>
      <x:c r="J32" s="24" t="str">
        <x:f>IF(OR(H32="",I32=""),"",H32*I32)</x:f>
      </x:c>
      <x:c r="K32" s="24" t="str">
        <x:f>IF(OR(G32="",J32=""),"",J32-G32)</x:f>
      </x:c>
      <x:c r="L32" s="82"/>
      <x:c r="M32" s="82"/>
    </x:row>
    <x:row r="33">
      <x:c r="A33"/>
      <x:c r="B33"/>
      <x:c r="C33"/>
      <x:c r="D33" s="32"/>
      <x:c r="E33" s="83"/>
      <x:c r="F33" s="83"/>
      <x:c r="G33" s="34" t="str">
        <x:f>IF(OR(E33="",F33=""),"",E33*F33)</x:f>
      </x:c>
      <x:c r="H33" s="83"/>
      <x:c r="I33" s="83"/>
      <x:c r="J33" s="24" t="str">
        <x:f>IF(OR(H33="",I33=""),"",H33*I33)</x:f>
      </x:c>
      <x:c r="K33" s="24" t="str">
        <x:f>IF(OR(G33="",J33=""),"",J33-G33)</x:f>
      </x:c>
      <x:c r="L33" s="82"/>
      <x:c r="M33" s="82"/>
    </x:row>
    <x:row r="34">
      <x:c r="A34"/>
      <x:c r="B34"/>
      <x:c r="C34"/>
      <x:c r="D34" s="32"/>
      <x:c r="E34" s="83"/>
      <x:c r="F34" s="83"/>
      <x:c r="G34" s="34" t="str">
        <x:f>IF(OR(E34="",F34=""),"",E34*F34)</x:f>
      </x:c>
      <x:c r="H34" s="83"/>
      <x:c r="I34" s="83"/>
      <x:c r="J34" s="24" t="str">
        <x:f>IF(OR(H34="",I34=""),"",H34*I34)</x:f>
      </x:c>
      <x:c r="K34" s="24" t="str">
        <x:f>IF(OR(G34="",J34=""),"",J34-G34)</x:f>
      </x:c>
      <x:c r="L34" s="82"/>
      <x:c r="M34" s="82"/>
    </x:row>
    <x:row r="35">
      <x:c r="A35"/>
      <x:c r="B35"/>
      <x:c r="C35"/>
      <x:c r="D35" s="32"/>
      <x:c r="E35" s="83"/>
      <x:c r="F35" s="83"/>
      <x:c r="G35" s="34" t="str">
        <x:f>IF(OR(E35="",F35=""),"",E35*F35)</x:f>
      </x:c>
      <x:c r="H35" s="83"/>
      <x:c r="I35" s="83"/>
      <x:c r="J35" s="24" t="str">
        <x:f>IF(OR(H35="",I35=""),"",H35*I35)</x:f>
      </x:c>
      <x:c r="K35" s="24" t="str">
        <x:f>IF(OR(G35="",J35=""),"",J35-G35)</x:f>
      </x:c>
      <x:c r="L35" s="82"/>
      <x:c r="M35" s="82"/>
    </x:row>
    <x:row r="36">
      <x:c r="A36"/>
      <x:c r="B36"/>
      <x:c r="C36"/>
      <x:c r="D36" s="32"/>
      <x:c r="E36" s="83"/>
      <x:c r="F36" s="83"/>
      <x:c r="G36" s="34" t="str">
        <x:f>IF(OR(E36="",F36=""),"",E36*F36)</x:f>
      </x:c>
      <x:c r="H36" s="83"/>
      <x:c r="I36" s="83"/>
      <x:c r="J36" s="24" t="str">
        <x:f>IF(OR(H36="",I36=""),"",H36*I36)</x:f>
      </x:c>
      <x:c r="K36" s="24" t="str">
        <x:f>IF(OR(G36="",J36=""),"",J36-G36)</x:f>
      </x:c>
      <x:c r="L36" s="82"/>
      <x:c r="M36" s="82"/>
    </x:row>
    <x:row r="37">
      <x:c r="A37"/>
      <x:c r="B37"/>
      <x:c r="C37"/>
      <x:c r="D37" s="32"/>
      <x:c r="E37" s="83"/>
      <x:c r="F37" s="83"/>
      <x:c r="G37" s="34" t="str">
        <x:f>IF(OR(E37="",F37=""),"",E37*F37)</x:f>
      </x:c>
      <x:c r="H37" s="83"/>
      <x:c r="I37" s="83"/>
      <x:c r="J37" s="24" t="str">
        <x:f>IF(OR(H37="",I37=""),"",H37*I37)</x:f>
      </x:c>
      <x:c r="K37" s="24" t="str">
        <x:f>IF(OR(G37="",J37=""),"",J37-G37)</x:f>
      </x:c>
      <x:c r="L37" s="82"/>
      <x:c r="M37" s="82"/>
    </x:row>
    <x:row r="38">
      <x:c r="A38"/>
      <x:c r="B38"/>
      <x:c r="C38"/>
      <x:c r="D38" s="32"/>
      <x:c r="E38" s="83"/>
      <x:c r="F38" s="83"/>
      <x:c r="G38" s="34" t="str">
        <x:f>IF(OR(E38="",F38=""),"",E38*F38)</x:f>
      </x:c>
      <x:c r="H38" s="83"/>
      <x:c r="I38" s="83"/>
      <x:c r="J38" s="24" t="str">
        <x:f>IF(OR(H38="",I38=""),"",H38*I38)</x:f>
      </x:c>
      <x:c r="K38" s="24" t="str">
        <x:f>IF(OR(G38="",J38=""),"",J38-G38)</x:f>
      </x:c>
      <x:c r="L38" s="82"/>
      <x:c r="M38" s="82"/>
    </x:row>
    <x:row r="39">
      <x:c r="A39"/>
      <x:c r="B39"/>
      <x:c r="C39"/>
      <x:c r="D39" s="32"/>
      <x:c r="E39" s="83"/>
      <x:c r="F39" s="83"/>
      <x:c r="G39" s="34" t="str">
        <x:f>IF(OR(E39="",F39=""),"",E39*F39)</x:f>
      </x:c>
      <x:c r="H39" s="83"/>
      <x:c r="I39" s="83"/>
      <x:c r="J39" s="24" t="str">
        <x:f>IF(OR(H39="",I39=""),"",H39*I39)</x:f>
      </x:c>
      <x:c r="K39" s="24" t="str">
        <x:f>IF(OR(G39="",J39=""),"",J39-G39)</x:f>
      </x:c>
      <x:c r="L39" s="82"/>
      <x:c r="M39" s="82"/>
    </x:row>
    <x:row r="40">
      <x:c r="A40"/>
      <x:c r="B40"/>
      <x:c r="C40"/>
      <x:c r="D40" s="32"/>
      <x:c r="E40" s="83"/>
      <x:c r="F40" s="83"/>
      <x:c r="G40" s="34" t="str">
        <x:f>IF(OR(E40="",F40=""),"",E40*F40)</x:f>
      </x:c>
      <x:c r="H40" s="83"/>
      <x:c r="I40" s="83"/>
      <x:c r="J40" s="24" t="str">
        <x:f>IF(OR(H40="",I40=""),"",H40*I40)</x:f>
      </x:c>
      <x:c r="K40" s="24" t="str">
        <x:f>IF(OR(G40="",J40=""),"",J40-G40)</x:f>
      </x:c>
      <x:c r="L40" s="82"/>
      <x:c r="M40" s="82"/>
    </x:row>
    <x:row r="41">
      <x:c r="A41"/>
      <x:c r="B41"/>
      <x:c r="C41"/>
      <x:c r="D41" s="32"/>
      <x:c r="E41" s="83"/>
      <x:c r="F41" s="83"/>
      <x:c r="G41" s="34" t="str">
        <x:f>IF(OR(E41="",F41=""),"",E41*F41)</x:f>
      </x:c>
      <x:c r="H41" s="83"/>
      <x:c r="I41" s="83"/>
      <x:c r="J41" s="24" t="str">
        <x:f>IF(OR(H41="",I41=""),"",H41*I41)</x:f>
      </x:c>
      <x:c r="K41" s="24" t="str">
        <x:f>IF(OR(G41="",J41=""),"",J41-G41)</x:f>
      </x:c>
      <x:c r="L41" s="82"/>
      <x:c r="M41" s="82"/>
    </x:row>
    <x:row r="42">
      <x:c r="A42"/>
      <x:c r="B42"/>
      <x:c r="C42"/>
      <x:c r="D42" s="32"/>
      <x:c r="E42" s="83"/>
      <x:c r="F42" s="83"/>
      <x:c r="G42" s="34" t="str">
        <x:f>IF(OR(E42="",F42=""),"",E42*F42)</x:f>
      </x:c>
      <x:c r="H42" s="83"/>
      <x:c r="I42" s="83"/>
      <x:c r="J42" s="24" t="str">
        <x:f>IF(OR(H42="",I42=""),"",H42*I42)</x:f>
      </x:c>
      <x:c r="K42" s="24" t="str">
        <x:f>IF(OR(G42="",J42=""),"",J42-G42)</x:f>
      </x:c>
      <x:c r="L42" s="82"/>
      <x:c r="M42" s="82"/>
    </x:row>
    <x:row r="43">
      <x:c r="A43"/>
      <x:c r="B43"/>
      <x:c r="C43"/>
      <x:c r="D43" s="32"/>
      <x:c r="E43" s="83"/>
      <x:c r="F43" s="83"/>
      <x:c r="G43" s="34" t="str">
        <x:f>IF(OR(E43="",F43=""),"",E43*F43)</x:f>
      </x:c>
      <x:c r="H43" s="83"/>
      <x:c r="I43" s="83"/>
      <x:c r="J43" s="24" t="str">
        <x:f>IF(OR(H43="",I43=""),"",H43*I43)</x:f>
      </x:c>
      <x:c r="K43" s="24" t="str">
        <x:f>IF(OR(G43="",J43=""),"",J43-G43)</x:f>
      </x:c>
      <x:c r="L43" s="82"/>
      <x:c r="M43" s="82"/>
    </x:row>
    <x:row r="44">
      <x:c r="A44"/>
      <x:c r="B44"/>
      <x:c r="C44"/>
      <x:c r="D44" s="32"/>
      <x:c r="E44" s="83"/>
      <x:c r="F44" s="83"/>
      <x:c r="G44" s="34" t="str">
        <x:f>IF(OR(E44="",F44=""),"",E44*F44)</x:f>
      </x:c>
      <x:c r="H44" s="83"/>
      <x:c r="I44" s="83"/>
      <x:c r="J44" s="24" t="str">
        <x:f>IF(OR(H44="",I44=""),"",H44*I44)</x:f>
      </x:c>
      <x:c r="K44" s="24" t="str">
        <x:f>IF(OR(G44="",J44=""),"",J44-G44)</x:f>
      </x:c>
      <x:c r="L44" s="82"/>
      <x:c r="M44" s="82"/>
    </x:row>
    <x:row r="45">
      <x:c r="A45"/>
      <x:c r="B45"/>
      <x:c r="C45"/>
      <x:c r="D45" s="32"/>
      <x:c r="E45" s="83"/>
      <x:c r="F45" s="83"/>
      <x:c r="G45" s="34" t="str">
        <x:f>IF(OR(E45="",F45=""),"",E45*F45)</x:f>
      </x:c>
      <x:c r="H45" s="83"/>
      <x:c r="I45" s="83"/>
      <x:c r="J45" s="24" t="str">
        <x:f>IF(OR(H45="",I45=""),"",H45*I45)</x:f>
      </x:c>
      <x:c r="K45" s="24" t="str">
        <x:f>IF(OR(G45="",J45=""),"",J45-G45)</x:f>
      </x:c>
      <x:c r="L45" s="82"/>
      <x:c r="M45" s="82"/>
    </x:row>
    <x:row r="46">
      <x:c r="A46"/>
      <x:c r="B46"/>
      <x:c r="C46"/>
      <x:c r="D46" s="32"/>
      <x:c r="E46" s="83"/>
      <x:c r="F46" s="83"/>
      <x:c r="G46" s="34" t="str">
        <x:f>IF(OR(E46="",F46=""),"",E46*F46)</x:f>
      </x:c>
      <x:c r="H46" s="83"/>
      <x:c r="I46" s="83"/>
      <x:c r="J46" s="24" t="str">
        <x:f>IF(OR(H46="",I46=""),"",H46*I46)</x:f>
      </x:c>
      <x:c r="K46" s="24" t="str">
        <x:f>IF(OR(G46="",J46=""),"",J46-G46)</x:f>
      </x:c>
      <x:c r="L46" s="82"/>
      <x:c r="M46" s="82"/>
    </x:row>
    <x:row r="47">
      <x:c r="A47"/>
      <x:c r="B47"/>
      <x:c r="C47"/>
      <x:c r="D47" s="32"/>
      <x:c r="E47" s="83"/>
      <x:c r="F47" s="83"/>
      <x:c r="G47" s="34" t="str">
        <x:f>IF(OR(E47="",F47=""),"",E47*F47)</x:f>
      </x:c>
      <x:c r="H47" s="83"/>
      <x:c r="I47" s="83"/>
      <x:c r="J47" s="24" t="str">
        <x:f>IF(OR(H47="",I47=""),"",H47*I47)</x:f>
      </x:c>
      <x:c r="K47" s="24" t="str">
        <x:f>IF(OR(G47="",J47=""),"",J47-G47)</x:f>
      </x:c>
      <x:c r="L47" s="82"/>
      <x:c r="M47" s="82"/>
    </x:row>
    <x:row r="48">
      <x:c r="A48"/>
      <x:c r="B48"/>
      <x:c r="C48"/>
      <x:c r="D48" s="32"/>
      <x:c r="E48" s="83"/>
      <x:c r="F48" s="83"/>
      <x:c r="G48" s="34" t="str">
        <x:f>IF(OR(E48="",F48=""),"",E48*F48)</x:f>
      </x:c>
      <x:c r="H48" s="83"/>
      <x:c r="I48" s="83"/>
      <x:c r="J48" s="24" t="str">
        <x:f>IF(OR(H48="",I48=""),"",H48*I48)</x:f>
      </x:c>
      <x:c r="K48" s="24" t="str">
        <x:f>IF(OR(G48="",J48=""),"",J48-G48)</x:f>
      </x:c>
      <x:c r="L48" s="82"/>
      <x:c r="M48" s="82"/>
    </x:row>
    <x:row r="49">
      <x:c r="A49"/>
      <x:c r="B49"/>
      <x:c r="C49"/>
      <x:c r="D49" s="32"/>
      <x:c r="E49" s="83"/>
      <x:c r="F49" s="83"/>
      <x:c r="G49" s="34" t="str">
        <x:f>IF(OR(E49="",F49=""),"",E49*F49)</x:f>
      </x:c>
      <x:c r="H49" s="83"/>
      <x:c r="I49" s="83"/>
      <x:c r="J49" s="24" t="str">
        <x:f>IF(OR(H49="",I49=""),"",H49*I49)</x:f>
      </x:c>
      <x:c r="K49" s="24" t="str">
        <x:f>IF(OR(G49="",J49=""),"",J49-G49)</x:f>
      </x:c>
      <x:c r="L49" s="82"/>
      <x:c r="M49" s="82"/>
    </x:row>
    <x:row r="50">
      <x:c r="A50"/>
      <x:c r="B50"/>
      <x:c r="C50"/>
      <x:c r="D50" s="32"/>
      <x:c r="E50" s="83"/>
      <x:c r="F50" s="83"/>
      <x:c r="G50" s="34" t="str">
        <x:f>IF(OR(E50="",F50=""),"",E50*F50)</x:f>
      </x:c>
      <x:c r="H50" s="83"/>
      <x:c r="I50" s="83"/>
      <x:c r="J50" s="24" t="str">
        <x:f>IF(OR(H50="",I50=""),"",H50*I50)</x:f>
      </x:c>
      <x:c r="K50" s="24" t="str">
        <x:f>IF(OR(G50="",J50=""),"",J50-G50)</x:f>
      </x:c>
      <x:c r="L50" s="82"/>
      <x:c r="M50" s="82"/>
    </x:row>
    <x:row r="51">
      <x:c r="A51"/>
      <x:c r="B51"/>
      <x:c r="C51"/>
      <x:c r="D51" s="32"/>
      <x:c r="E51" s="83"/>
      <x:c r="F51" s="83"/>
      <x:c r="G51" s="34" t="str">
        <x:f>IF(OR(E51="",F51=""),"",E51*F51)</x:f>
      </x:c>
      <x:c r="H51" s="83"/>
      <x:c r="I51" s="83"/>
      <x:c r="J51" s="24" t="str">
        <x:f>IF(OR(H51="",I51=""),"",H51*I51)</x:f>
      </x:c>
      <x:c r="K51" s="24" t="str">
        <x:f>IF(OR(G51="",J51=""),"",J51-G51)</x:f>
      </x:c>
      <x:c r="L51" s="82"/>
      <x:c r="M51" s="82"/>
    </x:row>
    <x:row r="52">
      <x:c r="A52"/>
      <x:c r="B52"/>
      <x:c r="C52"/>
      <x:c r="D52" s="32"/>
      <x:c r="E52" s="83"/>
      <x:c r="F52" s="83"/>
      <x:c r="G52" s="34" t="str">
        <x:f>IF(OR(E52="",F52=""),"",E52*F52)</x:f>
      </x:c>
      <x:c r="H52" s="83"/>
      <x:c r="I52" s="83"/>
      <x:c r="J52" s="24" t="str">
        <x:f>IF(OR(H52="",I52=""),"",H52*I52)</x:f>
      </x:c>
      <x:c r="K52" s="24" t="str">
        <x:f>IF(OR(G52="",J52=""),"",J52-G52)</x:f>
      </x:c>
      <x:c r="L52" s="82"/>
      <x:c r="M52" s="82"/>
    </x:row>
    <x:row r="53">
      <x:c r="A53"/>
      <x:c r="B53"/>
      <x:c r="C53"/>
      <x:c r="D53" s="32"/>
      <x:c r="E53" s="83"/>
      <x:c r="F53" s="83"/>
      <x:c r="G53" s="34" t="str">
        <x:f>IF(OR(E53="",F53=""),"",E53*F53)</x:f>
      </x:c>
      <x:c r="H53" s="83"/>
      <x:c r="I53" s="83"/>
      <x:c r="J53" s="24" t="str">
        <x:f>IF(OR(H53="",I53=""),"",H53*I53)</x:f>
      </x:c>
      <x:c r="K53" s="24" t="str">
        <x:f>IF(OR(G53="",J53=""),"",J53-G53)</x:f>
      </x:c>
      <x:c r="L53" s="82"/>
      <x:c r="M53" s="82"/>
    </x:row>
    <x:row r="54">
      <x:c r="A54"/>
      <x:c r="B54"/>
      <x:c r="C54"/>
      <x:c r="D54" s="32"/>
      <x:c r="E54" s="83"/>
      <x:c r="F54" s="83"/>
      <x:c r="G54" s="34" t="str">
        <x:f>IF(OR(E54="",F54=""),"",E54*F54)</x:f>
      </x:c>
      <x:c r="H54" s="83"/>
      <x:c r="I54" s="83"/>
      <x:c r="J54" s="24" t="str">
        <x:f>IF(OR(H54="",I54=""),"",H54*I54)</x:f>
      </x:c>
      <x:c r="K54" s="24" t="str">
        <x:f>IF(OR(G54="",J54=""),"",J54-G54)</x:f>
      </x:c>
      <x:c r="L54" s="82"/>
      <x:c r="M54" s="82"/>
    </x:row>
    <x:row r="55">
      <x:c r="A55"/>
      <x:c r="B55"/>
      <x:c r="C55"/>
      <x:c r="D55" s="32"/>
      <x:c r="E55" s="83"/>
      <x:c r="F55" s="83"/>
      <x:c r="G55" s="34" t="str">
        <x:f>IF(OR(E55="",F55=""),"",E55*F55)</x:f>
      </x:c>
      <x:c r="H55" s="83"/>
      <x:c r="I55" s="83"/>
      <x:c r="J55" s="24" t="str">
        <x:f>IF(OR(H55="",I55=""),"",H55*I55)</x:f>
      </x:c>
      <x:c r="K55" s="24" t="str">
        <x:f>IF(OR(G55="",J55=""),"",J55-G55)</x:f>
      </x:c>
      <x:c r="L55" s="82"/>
      <x:c r="M55" s="82"/>
    </x:row>
    <x:row r="56">
      <x:c r="A56"/>
      <x:c r="B56"/>
      <x:c r="C56"/>
      <x:c r="D56" s="32"/>
      <x:c r="E56" s="83"/>
      <x:c r="F56" s="83"/>
      <x:c r="G56" s="34" t="str">
        <x:f>IF(OR(E56="",F56=""),"",E56*F56)</x:f>
      </x:c>
      <x:c r="H56" s="83"/>
      <x:c r="I56" s="83"/>
      <x:c r="J56" s="24" t="str">
        <x:f>IF(OR(H56="",I56=""),"",H56*I56)</x:f>
      </x:c>
      <x:c r="K56" s="24" t="str">
        <x:f>IF(OR(G56="",J56=""),"",J56-G56)</x:f>
      </x:c>
      <x:c r="L56" s="82"/>
      <x:c r="M56" s="82"/>
    </x:row>
    <x:row r="57">
      <x:c r="A57"/>
      <x:c r="B57"/>
      <x:c r="C57"/>
      <x:c r="D57" s="32"/>
      <x:c r="E57" s="83"/>
      <x:c r="F57" s="83"/>
      <x:c r="G57" s="34" t="str">
        <x:f>IF(OR(E57="",F57=""),"",E57*F57)</x:f>
      </x:c>
      <x:c r="H57" s="83"/>
      <x:c r="I57" s="83"/>
      <x:c r="J57" s="24" t="str">
        <x:f>IF(OR(H57="",I57=""),"",H57*I57)</x:f>
      </x:c>
      <x:c r="K57" s="24" t="str">
        <x:f>IF(OR(G57="",J57=""),"",J57-G57)</x:f>
      </x:c>
      <x:c r="L57" s="82"/>
      <x:c r="M57" s="82"/>
    </x:row>
    <x:row r="58">
      <x:c r="A58"/>
      <x:c r="B58"/>
      <x:c r="C58"/>
      <x:c r="D58" s="32"/>
      <x:c r="E58" s="83"/>
      <x:c r="F58" s="83"/>
      <x:c r="G58" s="34" t="str">
        <x:f>IF(OR(E58="",F58=""),"",E58*F58)</x:f>
      </x:c>
      <x:c r="H58" s="83"/>
      <x:c r="I58" s="83"/>
      <x:c r="J58" s="24" t="str">
        <x:f>IF(OR(H58="",I58=""),"",H58*I58)</x:f>
      </x:c>
      <x:c r="K58" s="24" t="str">
        <x:f>IF(OR(G58="",J58=""),"",J58-G58)</x:f>
      </x:c>
      <x:c r="L58" s="82"/>
      <x:c r="M58" s="82"/>
    </x:row>
    <x:row r="59">
      <x:c r="A59"/>
      <x:c r="B59"/>
      <x:c r="C59"/>
      <x:c r="D59" s="32"/>
      <x:c r="E59" s="83"/>
      <x:c r="F59" s="83"/>
      <x:c r="G59" s="34" t="str">
        <x:f>IF(OR(E59="",F59=""),"",E59*F59)</x:f>
      </x:c>
      <x:c r="H59" s="83"/>
      <x:c r="I59" s="83"/>
      <x:c r="J59" s="24" t="str">
        <x:f>IF(OR(H59="",I59=""),"",H59*I59)</x:f>
      </x:c>
      <x:c r="K59" s="24" t="str">
        <x:f>IF(OR(G59="",J59=""),"",J59-G59)</x:f>
      </x:c>
      <x:c r="L59" s="82"/>
      <x:c r="M59" s="82"/>
    </x:row>
    <x:row r="60">
      <x:c r="A60"/>
      <x:c r="B60"/>
      <x:c r="C60"/>
      <x:c r="D60" s="32"/>
      <x:c r="E60" s="83"/>
      <x:c r="F60" s="83"/>
      <x:c r="G60" s="34" t="str">
        <x:f>IF(OR(E60="",F60=""),"",E60*F60)</x:f>
      </x:c>
      <x:c r="H60" s="83"/>
      <x:c r="I60" s="83"/>
      <x:c r="J60" s="24" t="str">
        <x:f>IF(OR(H60="",I60=""),"",H60*I60)</x:f>
      </x:c>
      <x:c r="K60" s="24" t="str">
        <x:f>IF(OR(G60="",J60=""),"",J60-G60)</x:f>
      </x:c>
      <x:c r="L60" s="82"/>
      <x:c r="M60" s="82"/>
    </x:row>
    <x:row r="61">
      <x:c r="A61"/>
      <x:c r="B61"/>
      <x:c r="C61"/>
      <x:c r="D61" s="32"/>
      <x:c r="E61" s="83"/>
      <x:c r="F61" s="83"/>
      <x:c r="G61" s="34" t="str">
        <x:f>IF(OR(E61="",F61=""),"",E61*F61)</x:f>
      </x:c>
      <x:c r="H61" s="83"/>
      <x:c r="I61" s="83"/>
      <x:c r="J61" s="24" t="str">
        <x:f>IF(OR(H61="",I61=""),"",H61*I61)</x:f>
      </x:c>
      <x:c r="K61" s="24" t="str">
        <x:f>IF(OR(G61="",J61=""),"",J61-G61)</x:f>
      </x:c>
      <x:c r="L61" s="82"/>
      <x:c r="M61" s="82"/>
    </x:row>
    <x:row r="62">
      <x:c r="A62"/>
      <x:c r="B62"/>
      <x:c r="C62"/>
      <x:c r="D62" s="32"/>
      <x:c r="E62" s="83"/>
      <x:c r="F62" s="83"/>
      <x:c r="G62" s="34" t="str">
        <x:f>IF(OR(E62="",F62=""),"",E62*F62)</x:f>
      </x:c>
      <x:c r="H62" s="83"/>
      <x:c r="I62" s="83"/>
      <x:c r="J62" s="24" t="str">
        <x:f>IF(OR(H62="",I62=""),"",H62*I62)</x:f>
      </x:c>
      <x:c r="K62" s="24" t="str">
        <x:f>IF(OR(G62="",J62=""),"",J62-G62)</x:f>
      </x:c>
      <x:c r="L62" s="82"/>
      <x:c r="M62" s="82"/>
    </x:row>
    <x:row r="63">
      <x:c r="A63"/>
      <x:c r="B63"/>
      <x:c r="C63"/>
      <x:c r="D63" s="32"/>
      <x:c r="E63" s="83"/>
      <x:c r="F63" s="83"/>
      <x:c r="G63" s="34" t="str">
        <x:f>IF(OR(E63="",F63=""),"",E63*F63)</x:f>
      </x:c>
      <x:c r="H63" s="83"/>
      <x:c r="I63" s="83"/>
      <x:c r="J63" s="24" t="str">
        <x:f>IF(OR(H63="",I63=""),"",H63*I63)</x:f>
      </x:c>
      <x:c r="K63" s="24" t="str">
        <x:f>IF(OR(G63="",J63=""),"",J63-G63)</x:f>
      </x:c>
      <x:c r="L63" s="82"/>
      <x:c r="M63" s="82"/>
    </x:row>
    <x:row r="64">
      <x:c r="A64"/>
      <x:c r="B64"/>
      <x:c r="C64"/>
      <x:c r="D64" s="32"/>
      <x:c r="E64" s="83"/>
      <x:c r="F64" s="83"/>
      <x:c r="G64" s="34" t="str">
        <x:f>IF(OR(E64="",F64=""),"",E64*F64)</x:f>
      </x:c>
      <x:c r="H64" s="83"/>
      <x:c r="I64" s="83"/>
      <x:c r="J64" s="24" t="str">
        <x:f>IF(OR(H64="",I64=""),"",H64*I64)</x:f>
      </x:c>
      <x:c r="K64" s="24" t="str">
        <x:f>IF(OR(G64="",J64=""),"",J64-G64)</x:f>
      </x:c>
      <x:c r="L64" s="82"/>
      <x:c r="M64" s="82"/>
    </x:row>
    <x:row r="65">
      <x:c r="A65"/>
      <x:c r="B65"/>
      <x:c r="C65"/>
      <x:c r="D65" s="32"/>
      <x:c r="E65" s="83"/>
      <x:c r="F65" s="83"/>
      <x:c r="G65" s="34" t="str">
        <x:f>IF(OR(E65="",F65=""),"",E65*F65)</x:f>
      </x:c>
      <x:c r="H65" s="83"/>
      <x:c r="I65" s="83"/>
      <x:c r="J65" s="24" t="str">
        <x:f>IF(OR(H65="",I65=""),"",H65*I65)</x:f>
      </x:c>
      <x:c r="K65" s="24" t="str">
        <x:f>IF(OR(G65="",J65=""),"",J65-G65)</x:f>
      </x:c>
      <x:c r="L65" s="82"/>
      <x:c r="M65" s="82"/>
    </x:row>
    <x:row r="66">
      <x:c r="A66"/>
      <x:c r="B66"/>
      <x:c r="C66"/>
      <x:c r="D66" s="32"/>
      <x:c r="E66" s="58"/>
      <x:c r="F66" s="58"/>
      <x:c r="G66" s="34" t="str">
        <x:f>IF(OR(E66="",F66=""),"",E66*F66)</x:f>
      </x:c>
      <x:c r="H66" s="58"/>
      <x:c r="I66" s="58"/>
      <x:c r="J66" s="24" t="str">
        <x:f>IF(OR(H66="",I66=""),"",H66*I66)</x:f>
      </x:c>
      <x:c r="K66" s="24" t="str">
        <x:f>IF(OR(G66="",J66=""),"",J66-G66)</x:f>
      </x:c>
      <x:c r="L66" s="59"/>
      <x:c r="M66" s="59"/>
    </x:row>
    <x:row r="67">
      <x:c r="A67"/>
      <x:c r="B67"/>
      <x:c r="C67"/>
      <x:c r="D67" s="32"/>
      <x:c r="E67" s="58"/>
      <x:c r="F67" s="58"/>
      <x:c r="G67" s="34" t="str">
        <x:f>IF(OR(E67="",F67=""),"",E67*F67)</x:f>
      </x:c>
      <x:c r="H67" s="58"/>
      <x:c r="I67" s="58"/>
      <x:c r="J67" s="24" t="str">
        <x:f>IF(OR(H67="",I67=""),"",H67*I67)</x:f>
      </x:c>
      <x:c r="K67" s="24" t="str">
        <x:f>IF(OR(G67="",J67=""),"",J67-G67)</x:f>
      </x:c>
      <x:c r="L67" s="59"/>
      <x:c r="M67" s="59"/>
    </x:row>
    <x:row r="68">
      <x:c r="A68"/>
      <x:c r="B68"/>
      <x:c r="C68"/>
      <x:c r="D68" s="32"/>
      <x:c r="E68" s="58"/>
      <x:c r="F68" s="58"/>
      <x:c r="G68" s="34" t="str">
        <x:f>IF(OR(E68="",F68=""),"",E68*F68)</x:f>
      </x:c>
      <x:c r="H68" s="58"/>
      <x:c r="I68" s="58"/>
      <x:c r="J68" s="24" t="str">
        <x:f>IF(OR(H68="",I68=""),"",H68*I68)</x:f>
      </x:c>
      <x:c r="K68" s="24" t="str">
        <x:f>IF(OR(G68="",J68=""),"",J68-G68)</x:f>
      </x:c>
      <x:c r="L68" s="59"/>
      <x:c r="M68" s="59"/>
    </x:row>
    <x:row r="69">
      <x:c r="A69"/>
      <x:c r="B69"/>
      <x:c r="C69"/>
      <x:c r="D69" s="32"/>
      <x:c r="E69" s="58"/>
      <x:c r="F69" s="58"/>
      <x:c r="G69" s="34" t="str">
        <x:f>IF(OR(E69="",F69=""),"",E69*F69)</x:f>
      </x:c>
      <x:c r="H69" s="58"/>
      <x:c r="I69" s="58"/>
      <x:c r="J69" s="24" t="str">
        <x:f>IF(OR(H69="",I69=""),"",H69*I69)</x:f>
      </x:c>
      <x:c r="K69" s="24" t="str">
        <x:f>IF(OR(G69="",J69=""),"",J69-G69)</x:f>
      </x:c>
      <x:c r="L69" s="59"/>
      <x:c r="M69" s="59"/>
    </x:row>
    <x:row r="70">
      <x:c r="A70"/>
      <x:c r="B70"/>
      <x:c r="C70"/>
      <x:c r="D70" s="32"/>
      <x:c r="E70" s="58"/>
      <x:c r="F70" s="58"/>
      <x:c r="G70" s="34" t="str">
        <x:f>IF(OR(E70="",F70=""),"",E70*F70)</x:f>
      </x:c>
      <x:c r="H70" s="58"/>
      <x:c r="I70" s="58"/>
      <x:c r="J70" s="24" t="str">
        <x:f>IF(OR(H70="",I70=""),"",H70*I70)</x:f>
      </x:c>
      <x:c r="K70" s="24" t="str">
        <x:f>IF(OR(G70="",J70=""),"",J70-G70)</x:f>
      </x:c>
      <x:c r="L70" s="59"/>
      <x:c r="M70" s="59"/>
    </x:row>
    <x:row r="71">
      <x:c r="A71"/>
      <x:c r="B71"/>
      <x:c r="C71"/>
      <x:c r="D71" s="32"/>
      <x:c r="E71" s="58"/>
      <x:c r="F71" s="58"/>
      <x:c r="G71" s="34" t="str">
        <x:f>IF(OR(E71="",F71=""),"",E71*F71)</x:f>
      </x:c>
      <x:c r="H71" s="58"/>
      <x:c r="I71" s="58"/>
      <x:c r="J71" s="24" t="str">
        <x:f>IF(OR(H71="",I71=""),"",H71*I71)</x:f>
      </x:c>
      <x:c r="K71" s="24" t="str">
        <x:f>IF(OR(G71="",J71=""),"",J71-G71)</x:f>
      </x:c>
      <x:c r="L71" s="59"/>
      <x:c r="M71" s="59"/>
    </x:row>
    <x:row r="72">
      <x:c r="A72"/>
      <x:c r="B72"/>
      <x:c r="C72"/>
      <x:c r="D72" s="32"/>
      <x:c r="E72" s="58"/>
      <x:c r="F72" s="58"/>
      <x:c r="G72" s="34" t="str">
        <x:f>IF(OR(E72="",F72=""),"",E72*F72)</x:f>
      </x:c>
      <x:c r="H72" s="58"/>
      <x:c r="I72" s="58"/>
      <x:c r="J72" s="24" t="str">
        <x:f>IF(OR(H72="",I72=""),"",H72*I72)</x:f>
      </x:c>
      <x:c r="K72" s="24" t="str">
        <x:f>IF(OR(G72="",J72=""),"",J72-G72)</x:f>
      </x:c>
      <x:c r="L72" s="59"/>
      <x:c r="M72" s="59"/>
    </x:row>
    <x:row r="73">
      <x:c r="A73"/>
      <x:c r="B73"/>
      <x:c r="C73"/>
      <x:c r="D73" s="32"/>
      <x:c r="E73" s="58"/>
      <x:c r="F73" s="58"/>
      <x:c r="G73" s="34" t="str">
        <x:f>IF(OR(E73="",F73=""),"",E73*F73)</x:f>
      </x:c>
      <x:c r="H73" s="58"/>
      <x:c r="I73" s="58"/>
      <x:c r="J73" s="24" t="str">
        <x:f>IF(OR(H73="",I73=""),"",H73*I73)</x:f>
      </x:c>
      <x:c r="K73" s="24" t="str">
        <x:f>IF(OR(G73="",J73=""),"",J73-G73)</x:f>
      </x:c>
      <x:c r="L73" s="59"/>
      <x:c r="M73" s="59"/>
    </x:row>
    <x:row r="74">
      <x:c r="A74"/>
      <x:c r="B74"/>
      <x:c r="C74"/>
      <x:c r="D74" s="32"/>
      <x:c r="E74" s="58"/>
      <x:c r="F74" s="58"/>
      <x:c r="G74" s="34" t="str">
        <x:f>IF(OR(E74="",F74=""),"",E74*F74)</x:f>
      </x:c>
      <x:c r="H74" s="58"/>
      <x:c r="I74" s="58"/>
      <x:c r="J74" s="24" t="str">
        <x:f>IF(OR(H74="",I74=""),"",H74*I74)</x:f>
      </x:c>
      <x:c r="K74" s="24" t="str">
        <x:f>IF(OR(G74="",J74=""),"",J74-G74)</x:f>
      </x:c>
      <x:c r="L74" s="59"/>
      <x:c r="M74" s="59"/>
    </x:row>
    <x:row r="75">
      <x:c r="A75"/>
      <x:c r="B75"/>
      <x:c r="C75"/>
      <x:c r="D75" s="32"/>
      <x:c r="E75" s="58"/>
      <x:c r="F75" s="58"/>
      <x:c r="G75" s="34" t="str">
        <x:f>IF(OR(E75="",F75=""),"",E75*F75)</x:f>
      </x:c>
      <x:c r="H75" s="58"/>
      <x:c r="I75" s="58"/>
      <x:c r="J75" s="24" t="str">
        <x:f>IF(OR(H75="",I75=""),"",H75*I75)</x:f>
      </x:c>
      <x:c r="K75" s="24" t="str">
        <x:f>IF(OR(G75="",J75=""),"",J75-G75)</x:f>
      </x:c>
      <x:c r="L75" s="59"/>
      <x:c r="M75" s="59"/>
    </x:row>
    <x:row r="76">
      <x:c r="A76"/>
      <x:c r="B76"/>
      <x:c r="C76"/>
      <x:c r="D76" s="32"/>
      <x:c r="E76" s="58"/>
      <x:c r="F76" s="58"/>
      <x:c r="G76" s="34" t="str">
        <x:f>IF(OR(E76="",F76=""),"",E76*F76)</x:f>
      </x:c>
      <x:c r="H76" s="58"/>
      <x:c r="I76" s="58"/>
      <x:c r="J76" s="24" t="str">
        <x:f>IF(OR(H76="",I76=""),"",H76*I76)</x:f>
      </x:c>
      <x:c r="K76" s="24" t="str">
        <x:f>IF(OR(G76="",J76=""),"",J76-G76)</x:f>
      </x:c>
      <x:c r="L76" s="59"/>
      <x:c r="M76" s="59"/>
    </x:row>
    <x:row r="77">
      <x:c r="A77"/>
      <x:c r="B77"/>
      <x:c r="C77"/>
      <x:c r="D77" s="32"/>
      <x:c r="E77" s="58"/>
      <x:c r="F77" s="58"/>
      <x:c r="G77" s="34" t="str">
        <x:f>IF(OR(E77="",F77=""),"",E77*F77)</x:f>
      </x:c>
      <x:c r="H77" s="58"/>
      <x:c r="I77" s="58"/>
      <x:c r="J77" s="24" t="str">
        <x:f>IF(OR(H77="",I77=""),"",H77*I77)</x:f>
      </x:c>
      <x:c r="K77" s="24" t="str">
        <x:f>IF(OR(G77="",J77=""),"",J77-G77)</x:f>
      </x:c>
      <x:c r="L77" s="59"/>
      <x:c r="M77" s="59"/>
    </x:row>
    <x:row r="78">
      <x:c r="A78"/>
      <x:c r="B78"/>
      <x:c r="C78"/>
      <x:c r="D78" s="32"/>
      <x:c r="E78" s="58"/>
      <x:c r="F78" s="58"/>
      <x:c r="G78" s="34" t="str">
        <x:f>IF(OR(E78="",F78=""),"",E78*F78)</x:f>
      </x:c>
      <x:c r="H78" s="58"/>
      <x:c r="I78" s="58"/>
      <x:c r="J78" s="24" t="str">
        <x:f>IF(OR(H78="",I78=""),"",H78*I78)</x:f>
      </x:c>
      <x:c r="K78" s="24" t="str">
        <x:f>IF(OR(G78="",J78=""),"",J78-G78)</x:f>
      </x:c>
      <x:c r="L78" s="59"/>
      <x:c r="M78" s="59"/>
    </x:row>
    <x:row r="79">
      <x:c r="A79"/>
      <x:c r="B79"/>
      <x:c r="C79"/>
      <x:c r="D79" s="32"/>
      <x:c r="E79" s="58"/>
      <x:c r="F79" s="58"/>
      <x:c r="G79" s="34" t="str">
        <x:f>IF(OR(E79="",F79=""),"",E79*F79)</x:f>
      </x:c>
      <x:c r="H79" s="58"/>
      <x:c r="I79" s="58"/>
      <x:c r="J79" s="24" t="str">
        <x:f>IF(OR(H79="",I79=""),"",H79*I79)</x:f>
      </x:c>
      <x:c r="K79" s="24" t="str">
        <x:f>IF(OR(G79="",J79=""),"",J79-G79)</x:f>
      </x:c>
      <x:c r="L79" s="59"/>
      <x:c r="M79" s="59"/>
    </x:row>
    <x:row r="80">
      <x:c r="A80"/>
      <x:c r="B80"/>
      <x:c r="C80"/>
      <x:c r="D80" s="32"/>
      <x:c r="E80" s="58"/>
      <x:c r="F80" s="58"/>
      <x:c r="G80" s="34" t="str">
        <x:f>IF(OR(E80="",F80=""),"",E80*F80)</x:f>
      </x:c>
      <x:c r="H80" s="58"/>
      <x:c r="I80" s="58"/>
      <x:c r="J80" s="24" t="str">
        <x:f>IF(OR(H80="",I80=""),"",H80*I80)</x:f>
      </x:c>
      <x:c r="K80" s="24" t="str">
        <x:f>IF(OR(G80="",J80=""),"",J80-G80)</x:f>
      </x:c>
      <x:c r="L80" s="59"/>
      <x:c r="M80" s="59"/>
    </x:row>
    <x:row r="81">
      <x:c r="A81"/>
      <x:c r="B81"/>
      <x:c r="C81"/>
      <x:c r="D81" s="32"/>
      <x:c r="E81" s="58"/>
      <x:c r="F81" s="58"/>
      <x:c r="G81" s="34" t="str">
        <x:f>IF(OR(E81="",F81=""),"",E81*F81)</x:f>
      </x:c>
      <x:c r="H81" s="58"/>
      <x:c r="I81" s="58"/>
      <x:c r="J81" s="24" t="str">
        <x:f>IF(OR(H81="",I81=""),"",H81*I81)</x:f>
      </x:c>
      <x:c r="K81" s="24" t="str">
        <x:f>IF(OR(G81="",J81=""),"",J81-G81)</x:f>
      </x:c>
      <x:c r="L81" s="59"/>
      <x:c r="M81" s="59"/>
    </x:row>
    <x:row r="82">
      <x:c r="A82"/>
      <x:c r="B82"/>
      <x:c r="C82"/>
      <x:c r="D82" s="32"/>
      <x:c r="E82" s="58"/>
      <x:c r="F82" s="58"/>
      <x:c r="G82" s="34" t="str">
        <x:f>IF(OR(E82="",F82=""),"",E82*F82)</x:f>
      </x:c>
      <x:c r="H82" s="58"/>
      <x:c r="I82" s="58"/>
      <x:c r="J82" s="24" t="str">
        <x:f>IF(OR(H82="",I82=""),"",H82*I82)</x:f>
      </x:c>
      <x:c r="K82" s="24" t="str">
        <x:f>IF(OR(G82="",J82=""),"",J82-G82)</x:f>
      </x:c>
      <x:c r="L82" s="59"/>
      <x:c r="M82" s="59"/>
    </x:row>
    <x:row r="83">
      <x:c r="A83"/>
      <x:c r="B83"/>
      <x:c r="C83"/>
      <x:c r="D83" s="32"/>
      <x:c r="E83" s="58"/>
      <x:c r="F83" s="58"/>
      <x:c r="G83" s="34" t="str">
        <x:f>IF(OR(E83="",F83=""),"",E83*F83)</x:f>
      </x:c>
      <x:c r="H83" s="58"/>
      <x:c r="I83" s="58"/>
      <x:c r="J83" s="24" t="str">
        <x:f>IF(OR(H83="",I83=""),"",H83*I83)</x:f>
      </x:c>
      <x:c r="K83" s="24" t="str">
        <x:f>IF(OR(G83="",J83=""),"",J83-G83)</x:f>
      </x:c>
      <x:c r="L83" s="59"/>
      <x:c r="M83" s="59"/>
    </x:row>
    <x:row r="84">
      <x:c r="A84"/>
      <x:c r="B84"/>
      <x:c r="C84"/>
      <x:c r="D84" s="32"/>
      <x:c r="E84" s="58"/>
      <x:c r="F84" s="58"/>
      <x:c r="G84" s="34" t="str">
        <x:f>IF(OR(E84="",F84=""),"",E84*F84)</x:f>
      </x:c>
      <x:c r="H84" s="58"/>
      <x:c r="I84" s="58"/>
      <x:c r="J84" s="24" t="str">
        <x:f>IF(OR(H84="",I84=""),"",H84*I84)</x:f>
      </x:c>
      <x:c r="K84" s="24" t="str">
        <x:f>IF(OR(G84="",J84=""),"",J84-G84)</x:f>
      </x:c>
      <x:c r="L84" s="59"/>
      <x:c r="M84" s="59"/>
    </x:row>
    <x:row r="85">
      <x:c r="A85"/>
      <x:c r="B85"/>
      <x:c r="C85"/>
      <x:c r="D85" s="32"/>
      <x:c r="E85" s="58"/>
      <x:c r="F85" s="58"/>
      <x:c r="G85" s="34" t="str">
        <x:f>IF(OR(E85="",F85=""),"",E85*F85)</x:f>
      </x:c>
      <x:c r="H85" s="58"/>
      <x:c r="I85" s="58"/>
      <x:c r="J85" s="24" t="str">
        <x:f>IF(OR(H85="",I85=""),"",H85*I85)</x:f>
      </x:c>
      <x:c r="K85" s="24" t="str">
        <x:f>IF(OR(G85="",J85=""),"",J85-G85)</x:f>
      </x:c>
      <x:c r="L85" s="59"/>
      <x:c r="M85" s="59"/>
    </x:row>
    <x:row r="86">
      <x:c r="A86"/>
      <x:c r="B86"/>
      <x:c r="C86"/>
      <x:c r="D86" s="32"/>
      <x:c r="E86" s="58"/>
      <x:c r="F86" s="58"/>
      <x:c r="G86" s="34" t="str">
        <x:f>IF(OR(E86="",F86=""),"",E86*F86)</x:f>
      </x:c>
      <x:c r="H86" s="58"/>
      <x:c r="I86" s="58"/>
      <x:c r="J86" s="24" t="str">
        <x:f>IF(OR(H86="",I86=""),"",H86*I86)</x:f>
      </x:c>
      <x:c r="K86" s="24" t="str">
        <x:f>IF(OR(G86="",J86=""),"",J86-G86)</x:f>
      </x:c>
      <x:c r="L86" s="59"/>
      <x:c r="M86" s="59"/>
    </x:row>
    <x:row r="87">
      <x:c r="A87"/>
      <x:c r="B87"/>
      <x:c r="C87"/>
      <x:c r="D87" s="32"/>
      <x:c r="E87" s="58"/>
      <x:c r="F87" s="58"/>
      <x:c r="G87" s="34" t="str">
        <x:f>IF(OR(E87="",F87=""),"",E87*F87)</x:f>
      </x:c>
      <x:c r="H87" s="58"/>
      <x:c r="I87" s="58"/>
      <x:c r="J87" s="24" t="str">
        <x:f>IF(OR(H87="",I87=""),"",H87*I87)</x:f>
      </x:c>
      <x:c r="K87" s="24" t="str">
        <x:f>IF(OR(G87="",J87=""),"",J87-G87)</x:f>
      </x:c>
      <x:c r="L87" s="59"/>
      <x:c r="M87" s="59"/>
    </x:row>
    <x:row r="88">
      <x:c r="A88"/>
      <x:c r="B88"/>
      <x:c r="C88"/>
      <x:c r="D88" s="32"/>
      <x:c r="E88" s="58"/>
      <x:c r="F88" s="58"/>
      <x:c r="G88" s="34" t="str">
        <x:f>IF(OR(E88="",F88=""),"",E88*F88)</x:f>
      </x:c>
      <x:c r="H88" s="58"/>
      <x:c r="I88" s="58"/>
      <x:c r="J88" s="24" t="str">
        <x:f>IF(OR(H88="",I88=""),"",H88*I88)</x:f>
      </x:c>
      <x:c r="K88" s="24" t="str">
        <x:f>IF(OR(G88="",J88=""),"",J88-G88)</x:f>
      </x:c>
      <x:c r="L88" s="59"/>
      <x:c r="M88" s="59"/>
    </x:row>
    <x:row r="89">
      <x:c r="A89"/>
      <x:c r="B89"/>
      <x:c r="C89"/>
      <x:c r="D89" s="32"/>
      <x:c r="E89" s="58"/>
      <x:c r="F89" s="58"/>
      <x:c r="G89" s="34" t="str">
        <x:f>IF(OR(E89="",F89=""),"",E89*F89)</x:f>
      </x:c>
      <x:c r="H89" s="58"/>
      <x:c r="I89" s="58"/>
      <x:c r="J89" s="24" t="str">
        <x:f>IF(OR(H89="",I89=""),"",H89*I89)</x:f>
      </x:c>
      <x:c r="K89" s="24" t="str">
        <x:f>IF(OR(G89="",J89=""),"",J89-G89)</x:f>
      </x:c>
      <x:c r="L89" s="59"/>
      <x:c r="M89" s="59"/>
    </x:row>
    <x:row r="90">
      <x:c r="A90"/>
      <x:c r="B90"/>
      <x:c r="C90"/>
      <x:c r="D90" s="32"/>
      <x:c r="E90" s="58"/>
      <x:c r="F90" s="58"/>
      <x:c r="G90" s="34" t="str">
        <x:f>IF(OR(E90="",F90=""),"",E90*F90)</x:f>
      </x:c>
      <x:c r="H90" s="58"/>
      <x:c r="I90" s="58"/>
      <x:c r="J90" s="24" t="str">
        <x:f>IF(OR(H90="",I90=""),"",H90*I90)</x:f>
      </x:c>
      <x:c r="K90" s="24" t="str">
        <x:f>IF(OR(G90="",J90=""),"",J90-G90)</x:f>
      </x:c>
      <x:c r="L90" s="59"/>
      <x:c r="M90" s="59"/>
    </x:row>
    <x:row r="91">
      <x:c r="A91"/>
      <x:c r="B91"/>
      <x:c r="C91"/>
      <x:c r="D91" s="32"/>
      <x:c r="E91" s="58"/>
      <x:c r="F91" s="58"/>
      <x:c r="G91" s="34" t="str">
        <x:f>IF(OR(E91="",F91=""),"",E91*F91)</x:f>
      </x:c>
      <x:c r="H91" s="58"/>
      <x:c r="I91" s="58"/>
      <x:c r="J91" s="24" t="str">
        <x:f>IF(OR(H91="",I91=""),"",H91*I91)</x:f>
      </x:c>
      <x:c r="K91" s="24" t="str">
        <x:f>IF(OR(G91="",J91=""),"",J91-G91)</x:f>
      </x:c>
      <x:c r="L91" s="59"/>
      <x:c r="M91" s="59"/>
    </x:row>
    <x:row r="92">
      <x:c r="A92"/>
      <x:c r="B92"/>
      <x:c r="C92"/>
      <x:c r="D92" s="32"/>
      <x:c r="E92" s="58"/>
      <x:c r="F92" s="58"/>
      <x:c r="G92" s="34" t="str">
        <x:f>IF(OR(E92="",F92=""),"",E92*F92)</x:f>
      </x:c>
      <x:c r="H92" s="58"/>
      <x:c r="I92" s="58"/>
      <x:c r="J92" s="24" t="str">
        <x:f>IF(OR(H92="",I92=""),"",H92*I92)</x:f>
      </x:c>
      <x:c r="K92" s="24" t="str">
        <x:f>IF(OR(G92="",J92=""),"",J92-G92)</x:f>
      </x:c>
      <x:c r="L92" s="59"/>
      <x:c r="M92" s="59"/>
    </x:row>
    <x:row r="93">
      <x:c r="A93"/>
      <x:c r="B93"/>
      <x:c r="C93"/>
      <x:c r="D93" s="32"/>
      <x:c r="E93" s="58"/>
      <x:c r="F93" s="58"/>
      <x:c r="G93" s="34" t="str">
        <x:f>IF(OR(E93="",F93=""),"",E93*F93)</x:f>
      </x:c>
      <x:c r="H93" s="58"/>
      <x:c r="I93" s="58"/>
      <x:c r="J93" s="24" t="str">
        <x:f>IF(OR(H93="",I93=""),"",H93*I93)</x:f>
      </x:c>
      <x:c r="K93" s="24" t="str">
        <x:f>IF(OR(G93="",J93=""),"",J93-G93)</x:f>
      </x:c>
      <x:c r="L93" s="59"/>
      <x:c r="M93" s="59"/>
    </x:row>
    <x:row r="94">
      <x:c r="A94"/>
      <x:c r="B94"/>
      <x:c r="C94"/>
      <x:c r="D94" s="32"/>
      <x:c r="E94" s="58"/>
      <x:c r="F94" s="58"/>
      <x:c r="G94" s="34" t="str">
        <x:f>IF(OR(E94="",F94=""),"",E94*F94)</x:f>
      </x:c>
      <x:c r="H94" s="58"/>
      <x:c r="I94" s="58"/>
      <x:c r="J94" s="24" t="str">
        <x:f>IF(OR(H94="",I94=""),"",H94*I94)</x:f>
      </x:c>
      <x:c r="K94" s="24" t="str">
        <x:f>IF(OR(G94="",J94=""),"",J94-G94)</x:f>
      </x:c>
      <x:c r="L94" s="59"/>
      <x:c r="M94" s="59"/>
    </x:row>
    <x:row r="95">
      <x:c r="A95"/>
      <x:c r="B95"/>
      <x:c r="C95"/>
      <x:c r="D95" s="32"/>
      <x:c r="E95" s="58"/>
      <x:c r="F95" s="58"/>
      <x:c r="G95" s="34" t="str">
        <x:f>IF(OR(E95="",F95=""),"",E95*F95)</x:f>
      </x:c>
      <x:c r="H95" s="58"/>
      <x:c r="I95" s="58"/>
      <x:c r="J95" s="24" t="str">
        <x:f>IF(OR(H95="",I95=""),"",H95*I95)</x:f>
      </x:c>
      <x:c r="K95" s="24" t="str">
        <x:f>IF(OR(G95="",J95=""),"",J95-G95)</x:f>
      </x:c>
      <x:c r="L95" s="59"/>
      <x:c r="M95" s="59"/>
    </x:row>
    <x:row r="96">
      <x:c r="A96"/>
      <x:c r="B96"/>
      <x:c r="C96"/>
      <x:c r="D96" s="32"/>
      <x:c r="E96" s="58"/>
      <x:c r="F96" s="58"/>
      <x:c r="G96" s="34" t="str">
        <x:f>IF(OR(E96="",F96=""),"",E96*F96)</x:f>
      </x:c>
      <x:c r="H96" s="58"/>
      <x:c r="I96" s="58"/>
      <x:c r="J96" s="24" t="str">
        <x:f>IF(OR(H96="",I96=""),"",H96*I96)</x:f>
      </x:c>
      <x:c r="K96" s="24" t="str">
        <x:f>IF(OR(G96="",J96=""),"",J96-G96)</x:f>
      </x:c>
      <x:c r="L96" s="59"/>
      <x:c r="M96" s="59"/>
    </x:row>
    <x:row r="97">
      <x:c r="A97"/>
      <x:c r="B97"/>
      <x:c r="C97"/>
      <x:c r="D97" s="32"/>
      <x:c r="E97" s="58"/>
      <x:c r="F97" s="58"/>
      <x:c r="G97" s="34" t="str">
        <x:f>IF(OR(E97="",F97=""),"",E97*F97)</x:f>
      </x:c>
      <x:c r="H97" s="58"/>
      <x:c r="I97" s="58"/>
      <x:c r="J97" s="24" t="str">
        <x:f>IF(OR(H97="",I97=""),"",H97*I97)</x:f>
      </x:c>
      <x:c r="K97" s="24" t="str">
        <x:f>IF(OR(G97="",J97=""),"",J97-G97)</x:f>
      </x:c>
      <x:c r="L97" s="59"/>
      <x:c r="M97" s="59"/>
    </x:row>
    <x:row r="98">
      <x:c r="A98"/>
      <x:c r="B98"/>
      <x:c r="C98"/>
      <x:c r="D98" s="32"/>
      <x:c r="E98" s="58"/>
      <x:c r="F98" s="58"/>
      <x:c r="G98" s="34" t="str">
        <x:f>IF(OR(E98="",F98=""),"",E98*F98)</x:f>
      </x:c>
      <x:c r="H98" s="58"/>
      <x:c r="I98" s="58"/>
      <x:c r="J98" s="24" t="str">
        <x:f>IF(OR(H98="",I98=""),"",H98*I98)</x:f>
      </x:c>
      <x:c r="K98" s="24" t="str">
        <x:f>IF(OR(G98="",J98=""),"",J98-G98)</x:f>
      </x:c>
      <x:c r="L98" s="59"/>
      <x:c r="M98" s="59"/>
    </x:row>
    <x:row r="99">
      <x:c r="A99"/>
      <x:c r="B99"/>
      <x:c r="C99"/>
      <x:c r="D99" s="32"/>
      <x:c r="E99" s="58"/>
      <x:c r="F99" s="58"/>
      <x:c r="G99" s="34" t="str">
        <x:f>IF(OR(E99="",F99=""),"",E99*F99)</x:f>
      </x:c>
      <x:c r="H99" s="58"/>
      <x:c r="I99" s="58"/>
      <x:c r="J99" s="24" t="str">
        <x:f>IF(OR(H99="",I99=""),"",H99*I99)</x:f>
      </x:c>
      <x:c r="K99" s="24" t="str">
        <x:f>IF(OR(G99="",J99=""),"",J99-G99)</x:f>
      </x:c>
      <x:c r="L99" s="59"/>
      <x:c r="M99" s="59"/>
    </x:row>
    <x:row r="100">
      <x:c r="A100"/>
      <x:c r="B100"/>
      <x:c r="C100"/>
      <x:c r="D100" s="32"/>
      <x:c r="E100" s="58"/>
      <x:c r="F100" s="58"/>
      <x:c r="G100" s="34" t="str">
        <x:f>IF(OR(E100="",F100=""),"",E100*F100)</x:f>
      </x:c>
      <x:c r="H100" s="58"/>
      <x:c r="I100" s="58"/>
      <x:c r="J100" s="24" t="str">
        <x:f>IF(OR(H100="",I100=""),"",H100*I100)</x:f>
      </x:c>
      <x:c r="K100" s="24" t="str">
        <x:f>IF(OR(G100="",J100=""),"",J100-G100)</x:f>
      </x:c>
      <x:c r="L100" s="59"/>
      <x:c r="M100" s="59"/>
    </x:row>
    <x:row r="101">
      <x:c r="A101"/>
      <x:c r="B101"/>
      <x:c r="C101"/>
      <x:c r="D101" s="32"/>
      <x:c r="E101" s="58"/>
      <x:c r="F101" s="58"/>
      <x:c r="G101" s="34" t="str">
        <x:f>IF(OR(E101="",F101=""),"",E101*F101)</x:f>
      </x:c>
      <x:c r="H101" s="58"/>
      <x:c r="I101" s="58"/>
      <x:c r="J101" s="24" t="str">
        <x:f>IF(OR(H101="",I101=""),"",H101*I101)</x:f>
      </x:c>
      <x:c r="K101" s="24" t="str">
        <x:f>IF(OR(G101="",J101=""),"",J101-G101)</x:f>
      </x:c>
      <x:c r="L101" s="59"/>
      <x:c r="M101" s="59"/>
    </x:row>
    <x:row r="102">
      <x:c r="A102"/>
      <x:c r="B102"/>
      <x:c r="C102"/>
      <x:c r="D102" s="32"/>
      <x:c r="E102" s="58"/>
      <x:c r="F102" s="58"/>
      <x:c r="G102" s="34" t="str">
        <x:f>IF(OR(E102="",F102=""),"",E102*F102)</x:f>
      </x:c>
      <x:c r="H102" s="58"/>
      <x:c r="I102" s="58"/>
      <x:c r="J102" s="24" t="str">
        <x:f>IF(OR(H102="",I102=""),"",H102*I102)</x:f>
      </x:c>
      <x:c r="K102" s="24" t="str">
        <x:f>IF(OR(G102="",J102=""),"",J102-G102)</x:f>
      </x:c>
      <x:c r="L102" s="59"/>
      <x:c r="M102" s="59"/>
    </x:row>
    <x:row r="103">
      <x:c r="A103"/>
      <x:c r="B103"/>
      <x:c r="C103"/>
      <x:c r="D103" s="32"/>
      <x:c r="E103" s="58"/>
      <x:c r="F103" s="58"/>
      <x:c r="G103" s="34" t="str">
        <x:f>IF(OR(E103="",F103=""),"",E103*F103)</x:f>
      </x:c>
      <x:c r="H103" s="58"/>
      <x:c r="I103" s="58"/>
      <x:c r="J103" s="24" t="str">
        <x:f>IF(OR(H103="",I103=""),"",H103*I103)</x:f>
      </x:c>
      <x:c r="K103" s="24" t="str">
        <x:f>IF(OR(G103="",J103=""),"",J103-G103)</x:f>
      </x:c>
      <x:c r="L103" s="59"/>
      <x:c r="M103" s="59"/>
    </x:row>
    <x:row r="104">
      <x:c r="A104"/>
      <x:c r="B104"/>
      <x:c r="C104"/>
      <x:c r="D104" s="32"/>
      <x:c r="E104" s="58"/>
      <x:c r="F104" s="58"/>
      <x:c r="G104" s="34" t="str">
        <x:f>IF(OR(E104="",F104=""),"",E104*F104)</x:f>
      </x:c>
      <x:c r="H104" s="58"/>
      <x:c r="I104" s="58"/>
      <x:c r="J104" s="24" t="str">
        <x:f>IF(OR(H104="",I104=""),"",H104*I104)</x:f>
      </x:c>
      <x:c r="K104" s="24" t="str">
        <x:f>IF(OR(G104="",J104=""),"",J104-G104)</x:f>
      </x:c>
      <x:c r="L104" s="59"/>
      <x:c r="M104" s="59"/>
    </x:row>
    <x:row r="105">
      <x:c r="A105"/>
      <x:c r="B105"/>
      <x:c r="C105"/>
      <x:c r="D105" s="32"/>
      <x:c r="E105" s="58"/>
      <x:c r="F105" s="58"/>
      <x:c r="G105" s="34" t="str">
        <x:f>IF(OR(E105="",F105=""),"",E105*F105)</x:f>
      </x:c>
      <x:c r="H105" s="58"/>
      <x:c r="I105" s="58"/>
      <x:c r="J105" s="24" t="str">
        <x:f>IF(OR(H105="",I105=""),"",H105*I105)</x:f>
      </x:c>
      <x:c r="K105" s="24" t="str">
        <x:f>IF(OR(G105="",J105=""),"",J105-G105)</x:f>
      </x:c>
      <x:c r="L105" s="59"/>
      <x:c r="M105" s="59"/>
    </x:row>
  </x:sheetData>
  <x:mergeCells>
    <x:mergeCell ref="A1:I2"/>
    <x:mergeCell ref="A3:I3"/>
  </x:mergeCells>
  <x:conditionalFormatting sqref="K6:K105">
    <x:cfRule type="cellIs" dxfId="0" priority="1" operator="greaterThan">
      <x:formula>0</x:formula>
    </x:cfRule>
  </x:conditionalFormatting>
  <x:dataValidations count="1">
    <x:dataValidation type="list" sqref="G6:G105">
      <x:formula1>INDIRECT("Listen!$F$6:$F$155")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c8ebcc296254913"/>
  </x:tableParts>
</x:worksheet>
</file>

<file path=xl/worksheets/sheet1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17" hidden="0" customWidth="1"/>
    <x:col min="3" max="3" width="21" hidden="0" customWidth="1"/>
    <x:col min="4" max="4" width="17" hidden="0" customWidth="1"/>
    <x:col min="5" max="5" width="20" hidden="0" customWidth="1"/>
    <x:col min="6" max="6" width="19" hidden="0" customWidth="1"/>
    <x:col min="7" max="7" width="24" hidden="0" customWidth="1"/>
  </x:cols>
  <x:sheetData>
    <x:row r="1" ht="23" customHeight="1">
      <x:c r="A1" s="46" t="str">
        <x:v>STATIONEN &amp; HAUSWEIT | 2027</x:v>
      </x:c>
      <x:c r="B1" s="46"/>
      <x:c r="C1" s="46"/>
      <x:c r="D1" s="46"/>
      <x:c r="E1" s="46"/>
      <x:c r="F1" s="46"/>
      <x:c r="G1" s="46"/>
    </x:row>
    <x:row r="2" ht="23" customHeight="1">
      <x:c r="A2" s="46"/>
      <x:c r="B2" s="46"/>
      <x:c r="C2" s="46"/>
      <x:c r="D2" s="46"/>
      <x:c r="E2" s="46"/>
      <x:c r="F2" s="46"/>
      <x:c r="G2" s="46"/>
    </x:row>
    <x:row r="3" ht="31" customHeight="1">
      <x:c r="A3" s="52" t="str">
        <x:v>2027 · Zehn Stationen und Hausweit, basierend auf deinen zukünftigen Einträgen im Termin- und Feedbackregister.</x:v>
      </x:c>
      <x:c r="B3" s="52"/>
      <x:c r="C3" s="52"/>
      <x:c r="D3" s="52"/>
      <x:c r="E3" s="52"/>
      <x:c r="F3" s="52"/>
      <x:c r="G3" s="52"/>
    </x:row>
    <x:row r="5" ht="32" customHeight="1">
      <x:c r="A5" s="54" t="str">
        <x:v>Bereich</x:v>
      </x:c>
      <x:c r="B5" s="54" t="str">
        <x:v>Geplant</x:v>
      </x:c>
      <x:c r="C5" s="54" t="str">
        <x:v>Durchgeführt</x:v>
      </x:c>
      <x:c r="D5" s="54" t="str">
        <x:v>Abgesagt</x:v>
      </x:c>
      <x:c r="E5" s="54" t="str">
        <x:v>Teilnahmen</x:v>
      </x:c>
      <x:c r="F5" s="54" t="str">
        <x:v>Feedback n</x:v>
      </x:c>
      <x:c r="G5" s="54" t="str">
        <x:v>Zufriedenheit Ø</x:v>
      </x:c>
    </x:row>
    <x:row r="6">
      <x:c r="A6" s="51" t="str">
        <x:v>Hausweit</x:v>
      </x:c>
      <x:c r="B6" t="n">
        <x:f>COUNTIFS(Termine!$D$6:$D$155,A6,Termine!$H$6:$H$155,"Geplant")</x:f>
        <x:v>0</x:v>
      </x:c>
      <x:c r="C6" t="n">
        <x:f>COUNTIFS(Termine!$D$6:$D$155,A6,Termine!$H$6:$H$155,"Durchgeführt")</x:f>
        <x:v>0</x:v>
      </x:c>
      <x:c r="D6" t="n">
        <x:f>COUNTIFS(Termine!$D$6:$D$155,A6,Termine!$H$6:$H$155,"Abgesagt")</x:f>
        <x:v>0</x:v>
      </x:c>
      <x:c r="E6" t="n">
        <x:f>SUMIFS(Termine!$I$6:$I$155,Termine!$D$6:$D$155,A6,Termine!$H$6:$H$155,"Durchgeführt")</x:f>
        <x:v>0</x:v>
      </x:c>
      <x:c r="F6" t="n">
        <x:f>COUNTIFS(Feedback!$H$6:$H$305,A6,Feedback!$F$6:$F$305,"&gt;=1")</x:f>
        <x:v>0</x:v>
      </x:c>
      <x:c r="G6" s="28" t="str">
        <x:f>IF(F6=0,"",SUMIF(Feedback!$H$6:$H$305,A6,Feedback!$F$6:$F$305)/F6)</x:f>
      </x:c>
    </x:row>
    <x:row r="7">
      <x:c r="A7" s="51" t="str">
        <x:v>Station 01</x:v>
      </x:c>
      <x:c r="B7" t="n">
        <x:f>COUNTIFS(Termine!$D$6:$D$155,A7,Termine!$H$6:$H$155,"Geplant")</x:f>
        <x:v>0</x:v>
      </x:c>
      <x:c r="C7" t="n">
        <x:f>COUNTIFS(Termine!$D$6:$D$155,A7,Termine!$H$6:$H$155,"Durchgeführt")</x:f>
        <x:v>0</x:v>
      </x:c>
      <x:c r="D7" t="n">
        <x:f>COUNTIFS(Termine!$D$6:$D$155,A7,Termine!$H$6:$H$155,"Abgesagt")</x:f>
        <x:v>0</x:v>
      </x:c>
      <x:c r="E7" t="n">
        <x:f>SUMIFS(Termine!$I$6:$I$155,Termine!$D$6:$D$155,A7,Termine!$H$6:$H$155,"Durchgeführt")</x:f>
        <x:v>0</x:v>
      </x:c>
      <x:c r="F7" t="n">
        <x:f>COUNTIFS(Feedback!$H$6:$H$305,A7,Feedback!$F$6:$F$305,"&gt;=1")</x:f>
        <x:v>0</x:v>
      </x:c>
      <x:c r="G7" s="28" t="str">
        <x:f>IF(F7=0,"",SUMIF(Feedback!$H$6:$H$305,A7,Feedback!$F$6:$F$305)/F7)</x:f>
      </x:c>
    </x:row>
    <x:row r="8">
      <x:c r="A8" s="51" t="str">
        <x:v>Station 02</x:v>
      </x:c>
      <x:c r="B8" t="n">
        <x:f>COUNTIFS(Termine!$D$6:$D$155,A8,Termine!$H$6:$H$155,"Geplant")</x:f>
        <x:v>0</x:v>
      </x:c>
      <x:c r="C8" t="n">
        <x:f>COUNTIFS(Termine!$D$6:$D$155,A8,Termine!$H$6:$H$155,"Durchgeführt")</x:f>
        <x:v>0</x:v>
      </x:c>
      <x:c r="D8" t="n">
        <x:f>COUNTIFS(Termine!$D$6:$D$155,A8,Termine!$H$6:$H$155,"Abgesagt")</x:f>
        <x:v>0</x:v>
      </x:c>
      <x:c r="E8" t="n">
        <x:f>SUMIFS(Termine!$I$6:$I$155,Termine!$D$6:$D$155,A8,Termine!$H$6:$H$155,"Durchgeführt")</x:f>
        <x:v>0</x:v>
      </x:c>
      <x:c r="F8" t="n">
        <x:f>COUNTIFS(Feedback!$H$6:$H$305,A8,Feedback!$F$6:$F$305,"&gt;=1")</x:f>
        <x:v>0</x:v>
      </x:c>
      <x:c r="G8" s="28" t="str">
        <x:f>IF(F8=0,"",SUMIF(Feedback!$H$6:$H$305,A8,Feedback!$F$6:$F$305)/F8)</x:f>
      </x:c>
    </x:row>
    <x:row r="9">
      <x:c r="A9" s="51" t="str">
        <x:v>Station 03</x:v>
      </x:c>
      <x:c r="B9" t="n">
        <x:f>COUNTIFS(Termine!$D$6:$D$155,A9,Termine!$H$6:$H$155,"Geplant")</x:f>
        <x:v>0</x:v>
      </x:c>
      <x:c r="C9" t="n">
        <x:f>COUNTIFS(Termine!$D$6:$D$155,A9,Termine!$H$6:$H$155,"Durchgeführt")</x:f>
        <x:v>0</x:v>
      </x:c>
      <x:c r="D9" t="n">
        <x:f>COUNTIFS(Termine!$D$6:$D$155,A9,Termine!$H$6:$H$155,"Abgesagt")</x:f>
        <x:v>0</x:v>
      </x:c>
      <x:c r="E9" t="n">
        <x:f>SUMIFS(Termine!$I$6:$I$155,Termine!$D$6:$D$155,A9,Termine!$H$6:$H$155,"Durchgeführt")</x:f>
        <x:v>0</x:v>
      </x:c>
      <x:c r="F9" t="n">
        <x:f>COUNTIFS(Feedback!$H$6:$H$305,A9,Feedback!$F$6:$F$305,"&gt;=1")</x:f>
        <x:v>0</x:v>
      </x:c>
      <x:c r="G9" s="28" t="str">
        <x:f>IF(F9=0,"",SUMIF(Feedback!$H$6:$H$305,A9,Feedback!$F$6:$F$305)/F9)</x:f>
      </x:c>
    </x:row>
    <x:row r="10">
      <x:c r="A10" s="51" t="str">
        <x:v>Station 04</x:v>
      </x:c>
      <x:c r="B10" t="n">
        <x:f>COUNTIFS(Termine!$D$6:$D$155,A10,Termine!$H$6:$H$155,"Geplant")</x:f>
        <x:v>0</x:v>
      </x:c>
      <x:c r="C10" t="n">
        <x:f>COUNTIFS(Termine!$D$6:$D$155,A10,Termine!$H$6:$H$155,"Durchgeführt")</x:f>
        <x:v>0</x:v>
      </x:c>
      <x:c r="D10" t="n">
        <x:f>COUNTIFS(Termine!$D$6:$D$155,A10,Termine!$H$6:$H$155,"Abgesagt")</x:f>
        <x:v>0</x:v>
      </x:c>
      <x:c r="E10" t="n">
        <x:f>SUMIFS(Termine!$I$6:$I$155,Termine!$D$6:$D$155,A10,Termine!$H$6:$H$155,"Durchgeführt")</x:f>
        <x:v>0</x:v>
      </x:c>
      <x:c r="F10" t="n">
        <x:f>COUNTIFS(Feedback!$H$6:$H$305,A10,Feedback!$F$6:$F$305,"&gt;=1")</x:f>
        <x:v>0</x:v>
      </x:c>
      <x:c r="G10" s="28" t="str">
        <x:f>IF(F10=0,"",SUMIF(Feedback!$H$6:$H$305,A10,Feedback!$F$6:$F$305)/F10)</x:f>
      </x:c>
    </x:row>
    <x:row r="11">
      <x:c r="A11" s="51" t="str">
        <x:v>Station 05</x:v>
      </x:c>
      <x:c r="B11" t="n">
        <x:f>COUNTIFS(Termine!$D$6:$D$155,A11,Termine!$H$6:$H$155,"Geplant")</x:f>
        <x:v>0</x:v>
      </x:c>
      <x:c r="C11" t="n">
        <x:f>COUNTIFS(Termine!$D$6:$D$155,A11,Termine!$H$6:$H$155,"Durchgeführt")</x:f>
        <x:v>0</x:v>
      </x:c>
      <x:c r="D11" t="n">
        <x:f>COUNTIFS(Termine!$D$6:$D$155,A11,Termine!$H$6:$H$155,"Abgesagt")</x:f>
        <x:v>0</x:v>
      </x:c>
      <x:c r="E11" t="n">
        <x:f>SUMIFS(Termine!$I$6:$I$155,Termine!$D$6:$D$155,A11,Termine!$H$6:$H$155,"Durchgeführt")</x:f>
        <x:v>0</x:v>
      </x:c>
      <x:c r="F11" t="n">
        <x:f>COUNTIFS(Feedback!$H$6:$H$305,A11,Feedback!$F$6:$F$305,"&gt;=1")</x:f>
        <x:v>0</x:v>
      </x:c>
      <x:c r="G11" s="28" t="str">
        <x:f>IF(F11=0,"",SUMIF(Feedback!$H$6:$H$305,A11,Feedback!$F$6:$F$305)/F11)</x:f>
      </x:c>
    </x:row>
    <x:row r="12">
      <x:c r="A12" s="51" t="str">
        <x:v>Station 06</x:v>
      </x:c>
      <x:c r="B12" t="n">
        <x:f>COUNTIFS(Termine!$D$6:$D$155,A12,Termine!$H$6:$H$155,"Geplant")</x:f>
        <x:v>0</x:v>
      </x:c>
      <x:c r="C12" t="n">
        <x:f>COUNTIFS(Termine!$D$6:$D$155,A12,Termine!$H$6:$H$155,"Durchgeführt")</x:f>
        <x:v>0</x:v>
      </x:c>
      <x:c r="D12" t="n">
        <x:f>COUNTIFS(Termine!$D$6:$D$155,A12,Termine!$H$6:$H$155,"Abgesagt")</x:f>
        <x:v>0</x:v>
      </x:c>
      <x:c r="E12" t="n">
        <x:f>SUMIFS(Termine!$I$6:$I$155,Termine!$D$6:$D$155,A12,Termine!$H$6:$H$155,"Durchgeführt")</x:f>
        <x:v>0</x:v>
      </x:c>
      <x:c r="F12" t="n">
        <x:f>COUNTIFS(Feedback!$H$6:$H$305,A12,Feedback!$F$6:$F$305,"&gt;=1")</x:f>
        <x:v>0</x:v>
      </x:c>
      <x:c r="G12" s="28" t="str">
        <x:f>IF(F12=0,"",SUMIF(Feedback!$H$6:$H$305,A12,Feedback!$F$6:$F$305)/F12)</x:f>
      </x:c>
    </x:row>
    <x:row r="13">
      <x:c r="A13" s="51" t="str">
        <x:v>Station 07</x:v>
      </x:c>
      <x:c r="B13" t="n">
        <x:f>COUNTIFS(Termine!$D$6:$D$155,A13,Termine!$H$6:$H$155,"Geplant")</x:f>
        <x:v>0</x:v>
      </x:c>
      <x:c r="C13" t="n">
        <x:f>COUNTIFS(Termine!$D$6:$D$155,A13,Termine!$H$6:$H$155,"Durchgeführt")</x:f>
        <x:v>0</x:v>
      </x:c>
      <x:c r="D13" t="n">
        <x:f>COUNTIFS(Termine!$D$6:$D$155,A13,Termine!$H$6:$H$155,"Abgesagt")</x:f>
        <x:v>0</x:v>
      </x:c>
      <x:c r="E13" t="n">
        <x:f>SUMIFS(Termine!$I$6:$I$155,Termine!$D$6:$D$155,A13,Termine!$H$6:$H$155,"Durchgeführt")</x:f>
        <x:v>0</x:v>
      </x:c>
      <x:c r="F13" t="n">
        <x:f>COUNTIFS(Feedback!$H$6:$H$305,A13,Feedback!$F$6:$F$305,"&gt;=1")</x:f>
        <x:v>0</x:v>
      </x:c>
      <x:c r="G13" s="28" t="str">
        <x:f>IF(F13=0,"",SUMIF(Feedback!$H$6:$H$305,A13,Feedback!$F$6:$F$305)/F13)</x:f>
      </x:c>
    </x:row>
    <x:row r="14">
      <x:c r="A14" s="51" t="str">
        <x:v>Station 08</x:v>
      </x:c>
      <x:c r="B14" t="n">
        <x:f>COUNTIFS(Termine!$D$6:$D$155,A14,Termine!$H$6:$H$155,"Geplant")</x:f>
        <x:v>0</x:v>
      </x:c>
      <x:c r="C14" t="n">
        <x:f>COUNTIFS(Termine!$D$6:$D$155,A14,Termine!$H$6:$H$155,"Durchgeführt")</x:f>
        <x:v>0</x:v>
      </x:c>
      <x:c r="D14" t="n">
        <x:f>COUNTIFS(Termine!$D$6:$D$155,A14,Termine!$H$6:$H$155,"Abgesagt")</x:f>
        <x:v>0</x:v>
      </x:c>
      <x:c r="E14" t="n">
        <x:f>SUMIFS(Termine!$I$6:$I$155,Termine!$D$6:$D$155,A14,Termine!$H$6:$H$155,"Durchgeführt")</x:f>
        <x:v>0</x:v>
      </x:c>
      <x:c r="F14" t="n">
        <x:f>COUNTIFS(Feedback!$H$6:$H$305,A14,Feedback!$F$6:$F$305,"&gt;=1")</x:f>
        <x:v>0</x:v>
      </x:c>
      <x:c r="G14" s="28" t="str">
        <x:f>IF(F14=0,"",SUMIF(Feedback!$H$6:$H$305,A14,Feedback!$F$6:$F$305)/F14)</x:f>
      </x:c>
    </x:row>
    <x:row r="15">
      <x:c r="A15" s="51" t="str">
        <x:v>Station 09</x:v>
      </x:c>
      <x:c r="B15" t="n">
        <x:f>COUNTIFS(Termine!$D$6:$D$155,A15,Termine!$H$6:$H$155,"Geplant")</x:f>
        <x:v>0</x:v>
      </x:c>
      <x:c r="C15" t="n">
        <x:f>COUNTIFS(Termine!$D$6:$D$155,A15,Termine!$H$6:$H$155,"Durchgeführt")</x:f>
        <x:v>0</x:v>
      </x:c>
      <x:c r="D15" t="n">
        <x:f>COUNTIFS(Termine!$D$6:$D$155,A15,Termine!$H$6:$H$155,"Abgesagt")</x:f>
        <x:v>0</x:v>
      </x:c>
      <x:c r="E15" t="n">
        <x:f>SUMIFS(Termine!$I$6:$I$155,Termine!$D$6:$D$155,A15,Termine!$H$6:$H$155,"Durchgeführt")</x:f>
        <x:v>0</x:v>
      </x:c>
      <x:c r="F15" t="n">
        <x:f>COUNTIFS(Feedback!$H$6:$H$305,A15,Feedback!$F$6:$F$305,"&gt;=1")</x:f>
        <x:v>0</x:v>
      </x:c>
      <x:c r="G15" s="28" t="str">
        <x:f>IF(F15=0,"",SUMIF(Feedback!$H$6:$H$305,A15,Feedback!$F$6:$F$305)/F15)</x:f>
      </x:c>
    </x:row>
    <x:row r="16">
      <x:c r="A16" s="51" t="str">
        <x:v>Station 10</x:v>
      </x:c>
      <x:c r="B16" t="n">
        <x:f>COUNTIFS(Termine!$D$6:$D$155,A16,Termine!$H$6:$H$155,"Geplant")</x:f>
        <x:v>0</x:v>
      </x:c>
      <x:c r="C16" t="n">
        <x:f>COUNTIFS(Termine!$D$6:$D$155,A16,Termine!$H$6:$H$155,"Durchgeführt")</x:f>
        <x:v>0</x:v>
      </x:c>
      <x:c r="D16" t="n">
        <x:f>COUNTIFS(Termine!$D$6:$D$155,A16,Termine!$H$6:$H$155,"Abgesagt")</x:f>
        <x:v>0</x:v>
      </x:c>
      <x:c r="E16" t="n">
        <x:f>SUMIFS(Termine!$I$6:$I$155,Termine!$D$6:$D$155,A16,Termine!$H$6:$H$155,"Durchgeführt")</x:f>
        <x:v>0</x:v>
      </x:c>
      <x:c r="F16" t="n">
        <x:f>COUNTIFS(Feedback!$H$6:$H$305,A16,Feedback!$F$6:$F$305,"&gt;=1")</x:f>
        <x:v>0</x:v>
      </x:c>
      <x:c r="G16" s="28" t="str">
        <x:f>IF(F16=0,"",SUMIF(Feedback!$H$6:$H$305,A16,Feedback!$F$6:$F$305)/F16)</x:f>
      </x:c>
    </x:row>
  </x:sheetData>
  <x:mergeCells>
    <x:mergeCell ref="A1:G2"/>
    <x:mergeCell ref="A3:G3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21" hidden="0" customWidth="1"/>
    <x:col min="3" max="3" width="22" hidden="0" customWidth="1"/>
    <x:col min="4" max="4" width="21" hidden="0" customWidth="1"/>
    <x:col min="5" max="5" width="22" hidden="0" customWidth="1"/>
    <x:col min="6" max="6" width="20" hidden="0" customWidth="1"/>
  </x:cols>
  <x:sheetData>
    <x:row r="1" ht="23" customHeight="1">
      <x:c r="A1" s="46" t="str">
        <x:v>LISTEN | AUSWAHLWERTE 2027</x:v>
      </x:c>
      <x:c r="B1" s="46"/>
      <x:c r="C1" s="46"/>
      <x:c r="D1" s="46"/>
      <x:c r="E1" s="46"/>
      <x:c r="F1" s="46"/>
    </x:row>
    <x:row r="2" ht="23" customHeight="1">
      <x:c r="A2" s="46"/>
      <x:c r="B2" s="46"/>
      <x:c r="C2" s="46"/>
      <x:c r="D2" s="46"/>
      <x:c r="E2" s="46"/>
      <x:c r="F2" s="46"/>
    </x:row>
    <x:row r="3" ht="31" customHeight="1">
      <x:c r="A3" s="52" t="str">
        <x:v>Zehn Stationen + Hausweit; in Termine und Hausplan sind die Auswahlfelder aktualisiert.</x:v>
      </x:c>
      <x:c r="B3" s="52"/>
      <x:c r="C3" s="52"/>
      <x:c r="D3" s="52"/>
      <x:c r="E3" s="52"/>
      <x:c r="F3" s="52"/>
    </x:row>
    <x:row r="5" ht="32" customHeight="1">
      <x:c r="A5" s="54" t="str">
        <x:v>Aktivitäten</x:v>
      </x:c>
      <x:c r="B5" s="54" t="str">
        <x:v>Bereiche</x:v>
      </x:c>
      <x:c r="C5" s="54" t="str">
        <x:v>Termin-Status</x:v>
      </x:c>
      <x:c r="D5" s="54" t="str">
        <x:v>Form</x:v>
      </x:c>
      <x:c r="E5" s="54" t="str">
        <x:v>Aufgaben-Status</x:v>
      </x:c>
      <x:c r="F5" s="54" t="str">
        <x:v>Termine</x:v>
      </x:c>
    </x:row>
    <x:row r="6">
      <x:c r="A6" t="str">
        <x:f>IF(Aktivitaeten!B6="","",Aktivitaeten!B6)</x:f>
        <x:v>Rätsellösen in Gruppe</x:v>
      </x:c>
      <x:c r="B6" s="59" t="str">
        <x:v>Hausweit</x:v>
      </x:c>
      <x:c r="C6" t="str">
        <x:v>Geplant</x:v>
      </x:c>
      <x:c r="D6" t="str">
        <x:v>Gruppe</x:v>
      </x:c>
      <x:c r="E6" t="str">
        <x:v>Offen</x:v>
      </x:c>
      <x:c r="F6" t="str">
        <x:v>T0001</x:v>
      </x:c>
    </x:row>
    <x:row r="7">
      <x:c r="A7" t="str">
        <x:f>IF(Aktivitaeten!B7="","",Aktivitaeten!B7)</x:f>
        <x:v>Singen</x:v>
      </x:c>
      <x:c r="B7" s="59" t="str">
        <x:v>Station 01</x:v>
      </x:c>
      <x:c r="C7" t="str">
        <x:v>Durchgeführt</x:v>
      </x:c>
      <x:c r="D7" t="str">
        <x:v>Einzel</x:v>
      </x:c>
      <x:c r="E7" t="str">
        <x:v>In Arbeit</x:v>
      </x:c>
      <x:c r="F7" t="str">
        <x:v>T0002</x:v>
      </x:c>
    </x:row>
    <x:row r="8">
      <x:c r="A8" t="str">
        <x:f>IF(Aktivitaeten!B8="","",Aktivitaeten!B8)</x:f>
        <x:v>Spaziergänge</x:v>
      </x:c>
      <x:c r="B8" s="59" t="str">
        <x:v>Station 02</x:v>
      </x:c>
      <x:c r="C8" t="str">
        <x:v>Abgesagt</x:v>
      </x:c>
      <x:c r="D8" t="str">
        <x:v>Offenes Angebot</x:v>
      </x:c>
      <x:c r="E8" t="str">
        <x:v>Erledigt</x:v>
      </x:c>
      <x:c r="F8" t="str">
        <x:v>T0003</x:v>
      </x:c>
    </x:row>
    <x:row r="9">
      <x:c r="A9" t="str">
        <x:f>IF(Aktivitaeten!B9="","",Aktivitaeten!B9)</x:f>
        <x:v>Einzelbetreuung</x:v>
      </x:c>
      <x:c r="B9" s="59" t="str">
        <x:v>Station 03</x:v>
      </x:c>
      <x:c r="F9" t="str">
        <x:v>T0004</x:v>
      </x:c>
    </x:row>
    <x:row r="10">
      <x:c r="A10" t="str">
        <x:f>IF(Aktivitaeten!B10="","",Aktivitaeten!B10)</x:f>
        <x:v>Gedächtnisübungen</x:v>
      </x:c>
      <x:c r="B10" s="59" t="str">
        <x:v>Station 04</x:v>
      </x:c>
      <x:c r="F10" t="str">
        <x:v>T0005</x:v>
      </x:c>
    </x:row>
    <x:row r="11">
      <x:c r="A11" t="str">
        <x:f>IF(Aktivitaeten!B11="","",Aktivitaeten!B11)</x:f>
        <x:v>Ballspiele</x:v>
      </x:c>
      <x:c r="B11" s="59" t="str">
        <x:v>Station 05</x:v>
      </x:c>
      <x:c r="F11" t="str">
        <x:v>T0006</x:v>
      </x:c>
    </x:row>
    <x:row r="12">
      <x:c r="A12" t="str">
        <x:f>IF(Aktivitaeten!B12="","",Aktivitaeten!B12)</x:f>
        <x:v>Gesellschaftsspiele</x:v>
      </x:c>
      <x:c r="B12" s="59" t="str">
        <x:v>Station 06</x:v>
      </x:c>
      <x:c r="F12" t="str">
        <x:v>T0007</x:v>
      </x:c>
    </x:row>
    <x:row r="13">
      <x:c r="A13" t="str">
        <x:f>IF(Aktivitaeten!B13="","",Aktivitaeten!B13)</x:f>
        <x:v>Hochbeet betreuen</x:v>
      </x:c>
      <x:c r="B13" s="59" t="str">
        <x:v>Station 07</x:v>
      </x:c>
      <x:c r="F13" t="str">
        <x:v>T0008</x:v>
      </x:c>
    </x:row>
    <x:row r="14">
      <x:c r="A14" t="str">
        <x:f>IF(Aktivitaeten!B14="","",Aktivitaeten!B14)</x:f>
        <x:v>Blumen gießen</x:v>
      </x:c>
      <x:c r="B14" s="59" t="str">
        <x:v>Station 08</x:v>
      </x:c>
      <x:c r="F14" t="str">
        <x:v>T0009</x:v>
      </x:c>
    </x:row>
    <x:row r="15">
      <x:c r="A15" t="str">
        <x:f>IF(Aktivitaeten!B15="","",Aktivitaeten!B15)</x:f>
        <x:v>Religiöse Messe</x:v>
      </x:c>
      <x:c r="B15" s="59" t="str">
        <x:v>Station 09</x:v>
      </x:c>
      <x:c r="F15" t="str">
        <x:v>T0010</x:v>
      </x:c>
    </x:row>
    <x:row r="16">
      <x:c r="A16" t="str">
        <x:f>IF(Aktivitaeten!B16="","",Aktivitaeten!B16)</x:f>
        <x:v>Bibelrunde</x:v>
      </x:c>
      <x:c r="B16" s="59" t="str">
        <x:v>Station 10</x:v>
      </x:c>
      <x:c r="F16" t="str">
        <x:v>T0011</x:v>
      </x:c>
    </x:row>
    <x:row r="17">
      <x:c r="A17" t="str">
        <x:f>IF(Aktivitaeten!B17="","",Aktivitaeten!B17)</x:f>
        <x:v>Seelsorgebesuche</x:v>
      </x:c>
      <x:c r="B17"/>
      <x:c r="F17" t="str">
        <x:v>T0012</x:v>
      </x:c>
    </x:row>
    <x:row r="18">
      <x:c r="A18" t="str">
        <x:f>IF(Aktivitaeten!B18="","",Aktivitaeten!B18)</x:f>
        <x:v>Feste</x:v>
      </x:c>
      <x:c r="B18"/>
      <x:c r="F18" t="str">
        <x:v>T0013</x:v>
      </x:c>
    </x:row>
    <x:row r="19">
      <x:c r="A19" t="str">
        <x:f>IF(Aktivitaeten!B19="","",Aktivitaeten!B19)</x:f>
        <x:v>Ausflüge</x:v>
      </x:c>
      <x:c r="B19"/>
      <x:c r="F19" t="str">
        <x:v>T0014</x:v>
      </x:c>
    </x:row>
    <x:row r="20">
      <x:c r="A20" t="str">
        <x:f>IF(Aktivitaeten!B20="","",Aktivitaeten!B20)</x:f>
        <x:v>Vorlesen</x:v>
      </x:c>
      <x:c r="B20"/>
      <x:c r="F20" t="str">
        <x:v>T0015</x:v>
      </x:c>
    </x:row>
    <x:row r="21">
      <x:c r="A21" t="str">
        <x:f>IF(Aktivitaeten!B21="","",Aktivitaeten!B21)</x:f>
        <x:v>Sitzgymnastik</x:v>
      </x:c>
      <x:c r="B21"/>
      <x:c r="F21" t="str">
        <x:v>T0016</x:v>
      </x:c>
    </x:row>
    <x:row r="22">
      <x:c r="A22" t="str">
        <x:f>IF(Aktivitaeten!B22="","",Aktivitaeten!B22)</x:f>
        <x:v>Bingo</x:v>
      </x:c>
      <x:c r="B22"/>
      <x:c r="F22" t="str">
        <x:v>T0017</x:v>
      </x:c>
    </x:row>
    <x:row r="23">
      <x:c r="A23" t="str">
        <x:f>IF(Aktivitaeten!B23="","",Aktivitaeten!B23)</x:f>
        <x:v>Basteln</x:v>
      </x:c>
      <x:c r="B23"/>
      <x:c r="F23" t="str">
        <x:v>T0018</x:v>
      </x:c>
    </x:row>
    <x:row r="24">
      <x:c r="A24" t="str">
        <x:f>IF(Aktivitaeten!B24="","",Aktivitaeten!B24)</x:f>
        <x:v>Malen</x:v>
      </x:c>
      <x:c r="B24"/>
      <x:c r="F24" t="str">
        <x:v>T0019</x:v>
      </x:c>
    </x:row>
    <x:row r="25">
      <x:c r="A25" t="str">
        <x:f>IF(Aktivitaeten!B25="","",Aktivitaeten!B25)</x:f>
        <x:v>Handarbeiten</x:v>
      </x:c>
      <x:c r="B25"/>
      <x:c r="F25" t="str">
        <x:v>T0020</x:v>
      </x:c>
    </x:row>
    <x:row r="26">
      <x:c r="A26" t="str">
        <x:f>IF(Aktivitaeten!B26="","",Aktivitaeten!B26)</x:f>
        <x:v>Koordinationsübungen</x:v>
      </x:c>
      <x:c r="F26" t="str">
        <x:v>T0021</x:v>
      </x:c>
    </x:row>
    <x:row r="27">
      <x:c r="A27" t="str">
        <x:f>IF(Aktivitaeten!B27="","",Aktivitaeten!B27)</x:f>
        <x:v>Gastangebot (neutral)</x:v>
      </x:c>
      <x:c r="F27" t="str">
        <x:v>T0022</x:v>
      </x:c>
    </x:row>
    <x:row r="28">
      <x:c r="A28" t="str">
        <x:f>IF(Aktivitaeten!B28="","",Aktivitaeten!B28)</x:f>
        <x:v>Backen</x:v>
      </x:c>
      <x:c r="F28" t="str">
        <x:v>T0023</x:v>
      </x:c>
    </x:row>
    <x:row r="29">
      <x:c r="A29" t="str">
        <x:f>IF(Aktivitaeten!B29="","",Aktivitaeten!B29)</x:f>
        <x:v>Männerrunde</x:v>
      </x:c>
      <x:c r="F29" t="str">
        <x:v>T0024</x:v>
      </x:c>
    </x:row>
    <x:row r="30">
      <x:c r="A30" t="str">
        <x:f>IF(Aktivitaeten!B30="","",Aktivitaeten!B30)</x:f>
        <x:v>Frauenrunde</x:v>
      </x:c>
      <x:c r="F30" t="str">
        <x:v>T0025</x:v>
      </x:c>
    </x:row>
    <x:row r="31">
      <x:c r="A31" t="str">
        <x:f>IF(Aktivitaeten!B31="","",Aktivitaeten!B31)</x:f>
      </x:c>
      <x:c r="F31" t="str">
        <x:v>T0026</x:v>
      </x:c>
    </x:row>
    <x:row r="32">
      <x:c r="A32" t="str">
        <x:f>IF(Aktivitaeten!B32="","",Aktivitaeten!B32)</x:f>
      </x:c>
      <x:c r="F32" t="str">
        <x:v>T0027</x:v>
      </x:c>
    </x:row>
    <x:row r="33">
      <x:c r="A33" t="str">
        <x:f>IF(Aktivitaeten!B33="","",Aktivitaeten!B33)</x:f>
      </x:c>
      <x:c r="F33" t="str">
        <x:v>T0028</x:v>
      </x:c>
    </x:row>
    <x:row r="34">
      <x:c r="A34" t="str">
        <x:f>IF(Aktivitaeten!B34="","",Aktivitaeten!B34)</x:f>
      </x:c>
      <x:c r="F34" t="str">
        <x:v>T0029</x:v>
      </x:c>
    </x:row>
    <x:row r="35">
      <x:c r="A35" t="str">
        <x:f>IF(Aktivitaeten!B35="","",Aktivitaeten!B35)</x:f>
      </x:c>
      <x:c r="F35" t="str">
        <x:v>T0030</x:v>
      </x:c>
    </x:row>
    <x:row r="36">
      <x:c r="A36" t="str">
        <x:f>IF(Aktivitaeten!B36="","",Aktivitaeten!B36)</x:f>
      </x:c>
      <x:c r="F36" t="str">
        <x:v>T0031</x:v>
      </x:c>
    </x:row>
    <x:row r="37">
      <x:c r="A37" t="str">
        <x:f>IF(Aktivitaeten!B37="","",Aktivitaeten!B37)</x:f>
      </x:c>
      <x:c r="F37" t="str">
        <x:v>T0032</x:v>
      </x:c>
    </x:row>
    <x:row r="38">
      <x:c r="A38" t="str">
        <x:f>IF(Aktivitaeten!B38="","",Aktivitaeten!B38)</x:f>
      </x:c>
      <x:c r="F38" t="str">
        <x:v>T0033</x:v>
      </x:c>
    </x:row>
    <x:row r="39">
      <x:c r="A39" t="str">
        <x:f>IF(Aktivitaeten!B39="","",Aktivitaeten!B39)</x:f>
      </x:c>
      <x:c r="F39" t="str">
        <x:v>T0034</x:v>
      </x:c>
    </x:row>
    <x:row r="40">
      <x:c r="A40" t="str">
        <x:f>IF(Aktivitaeten!B40="","",Aktivitaeten!B40)</x:f>
      </x:c>
      <x:c r="F40" t="str">
        <x:v>T0035</x:v>
      </x:c>
    </x:row>
    <x:row r="41">
      <x:c r="A41" t="str">
        <x:f>IF(Aktivitaeten!B41="","",Aktivitaeten!B41)</x:f>
      </x:c>
      <x:c r="F41" t="str">
        <x:v>T0036</x:v>
      </x:c>
    </x:row>
    <x:row r="42">
      <x:c r="A42" t="str">
        <x:f>IF(Aktivitaeten!B42="","",Aktivitaeten!B42)</x:f>
      </x:c>
      <x:c r="F42" t="str">
        <x:v>T0037</x:v>
      </x:c>
    </x:row>
    <x:row r="43">
      <x:c r="A43" t="str">
        <x:f>IF(Aktivitaeten!B43="","",Aktivitaeten!B43)</x:f>
      </x:c>
      <x:c r="F43" t="str">
        <x:v>T0038</x:v>
      </x:c>
    </x:row>
    <x:row r="44">
      <x:c r="A44" t="str">
        <x:f>IF(Aktivitaeten!B44="","",Aktivitaeten!B44)</x:f>
      </x:c>
      <x:c r="F44" t="str">
        <x:v>T0039</x:v>
      </x:c>
    </x:row>
    <x:row r="45">
      <x:c r="A45" t="str">
        <x:f>IF(Aktivitaeten!B45="","",Aktivitaeten!B45)</x:f>
      </x:c>
      <x:c r="F45" t="str">
        <x:v>T0040</x:v>
      </x:c>
    </x:row>
    <x:row r="46">
      <x:c r="F46" t="str">
        <x:v>T0041</x:v>
      </x:c>
    </x:row>
    <x:row r="47">
      <x:c r="F47" t="str">
        <x:v>T0042</x:v>
      </x:c>
    </x:row>
    <x:row r="48">
      <x:c r="F48" t="str">
        <x:v>T0043</x:v>
      </x:c>
    </x:row>
    <x:row r="49">
      <x:c r="F49" t="str">
        <x:v>T0044</x:v>
      </x:c>
    </x:row>
    <x:row r="50">
      <x:c r="F50" t="str">
        <x:v>T0045</x:v>
      </x:c>
    </x:row>
    <x:row r="51">
      <x:c r="F51" t="str">
        <x:v>T0046</x:v>
      </x:c>
    </x:row>
    <x:row r="52">
      <x:c r="F52" t="str">
        <x:v>T0047</x:v>
      </x:c>
    </x:row>
    <x:row r="53">
      <x:c r="F53" t="str">
        <x:v>T0048</x:v>
      </x:c>
    </x:row>
    <x:row r="54">
      <x:c r="F54" t="str">
        <x:v>T0049</x:v>
      </x:c>
    </x:row>
    <x:row r="55">
      <x:c r="F55" t="str">
        <x:v>T0050</x:v>
      </x:c>
    </x:row>
    <x:row r="56">
      <x:c r="F56" t="str">
        <x:v>T0051</x:v>
      </x:c>
    </x:row>
    <x:row r="57">
      <x:c r="F57" t="str">
        <x:v>T0052</x:v>
      </x:c>
    </x:row>
    <x:row r="58">
      <x:c r="F58" t="str">
        <x:v>T0053</x:v>
      </x:c>
    </x:row>
    <x:row r="59">
      <x:c r="F59" t="str">
        <x:v>T0054</x:v>
      </x:c>
    </x:row>
    <x:row r="60">
      <x:c r="F60" t="str">
        <x:v>T0055</x:v>
      </x:c>
    </x:row>
    <x:row r="61">
      <x:c r="F61" t="str">
        <x:v>T0056</x:v>
      </x:c>
    </x:row>
    <x:row r="62">
      <x:c r="F62" t="str">
        <x:v>T0057</x:v>
      </x:c>
    </x:row>
    <x:row r="63">
      <x:c r="F63" t="str">
        <x:v>T0058</x:v>
      </x:c>
    </x:row>
    <x:row r="64">
      <x:c r="F64" t="str">
        <x:v>T0059</x:v>
      </x:c>
    </x:row>
    <x:row r="65">
      <x:c r="F65" t="str">
        <x:v>T0060</x:v>
      </x:c>
    </x:row>
    <x:row r="66">
      <x:c r="F66" t="str">
        <x:v>T0061</x:v>
      </x:c>
    </x:row>
    <x:row r="67">
      <x:c r="F67" t="str">
        <x:v>T0062</x:v>
      </x:c>
    </x:row>
    <x:row r="68">
      <x:c r="F68" t="str">
        <x:v>T0063</x:v>
      </x:c>
    </x:row>
    <x:row r="69">
      <x:c r="F69" t="str">
        <x:v>T0064</x:v>
      </x:c>
    </x:row>
    <x:row r="70">
      <x:c r="F70" t="str">
        <x:v>T0065</x:v>
      </x:c>
    </x:row>
    <x:row r="71">
      <x:c r="F71" t="str">
        <x:v>T0066</x:v>
      </x:c>
    </x:row>
    <x:row r="72">
      <x:c r="F72" t="str">
        <x:v>T0067</x:v>
      </x:c>
    </x:row>
    <x:row r="73">
      <x:c r="F73" t="str">
        <x:v>T0068</x:v>
      </x:c>
    </x:row>
    <x:row r="74">
      <x:c r="F74" t="str">
        <x:v>T0069</x:v>
      </x:c>
    </x:row>
    <x:row r="75">
      <x:c r="F75" t="str">
        <x:v>T0070</x:v>
      </x:c>
    </x:row>
    <x:row r="76">
      <x:c r="F76" t="str">
        <x:v>T0071</x:v>
      </x:c>
    </x:row>
    <x:row r="77">
      <x:c r="F77" t="str">
        <x:v>T0072</x:v>
      </x:c>
    </x:row>
    <x:row r="78">
      <x:c r="F78" t="str">
        <x:v>T0073</x:v>
      </x:c>
    </x:row>
    <x:row r="79">
      <x:c r="F79" t="str">
        <x:v>T0074</x:v>
      </x:c>
    </x:row>
    <x:row r="80">
      <x:c r="F80" t="str">
        <x:v>T0075</x:v>
      </x:c>
    </x:row>
    <x:row r="81">
      <x:c r="F81" t="str">
        <x:v>T0076</x:v>
      </x:c>
    </x:row>
    <x:row r="82">
      <x:c r="F82" t="str">
        <x:v>T0077</x:v>
      </x:c>
    </x:row>
    <x:row r="83">
      <x:c r="F83" t="str">
        <x:v>T0078</x:v>
      </x:c>
    </x:row>
    <x:row r="84">
      <x:c r="F84" t="str">
        <x:v>T0079</x:v>
      </x:c>
    </x:row>
    <x:row r="85">
      <x:c r="F85" t="str">
        <x:v>T0080</x:v>
      </x:c>
    </x:row>
    <x:row r="86">
      <x:c r="F86" t="str">
        <x:v>T0081</x:v>
      </x:c>
    </x:row>
    <x:row r="87">
      <x:c r="F87" t="str">
        <x:v>T0082</x:v>
      </x:c>
    </x:row>
    <x:row r="88">
      <x:c r="F88" t="str">
        <x:v>T0083</x:v>
      </x:c>
    </x:row>
    <x:row r="89">
      <x:c r="F89" t="str">
        <x:v>T0084</x:v>
      </x:c>
    </x:row>
    <x:row r="90">
      <x:c r="F90" t="str">
        <x:v>T0085</x:v>
      </x:c>
    </x:row>
    <x:row r="91">
      <x:c r="F91" t="str">
        <x:v>T0086</x:v>
      </x:c>
    </x:row>
    <x:row r="92">
      <x:c r="F92" t="str">
        <x:v>T0087</x:v>
      </x:c>
    </x:row>
    <x:row r="93">
      <x:c r="F93" t="str">
        <x:v>T0088</x:v>
      </x:c>
    </x:row>
    <x:row r="94">
      <x:c r="F94" t="str">
        <x:v>T0089</x:v>
      </x:c>
    </x:row>
    <x:row r="95">
      <x:c r="F95" t="str">
        <x:v>T0090</x:v>
      </x:c>
    </x:row>
    <x:row r="96">
      <x:c r="F96" t="str">
        <x:v>T0091</x:v>
      </x:c>
    </x:row>
    <x:row r="97">
      <x:c r="F97" t="str">
        <x:v>T0092</x:v>
      </x:c>
    </x:row>
    <x:row r="98">
      <x:c r="F98" t="str">
        <x:v>T0093</x:v>
      </x:c>
    </x:row>
    <x:row r="99">
      <x:c r="F99" t="str">
        <x:v>T0094</x:v>
      </x:c>
    </x:row>
    <x:row r="100">
      <x:c r="F100" t="str">
        <x:v>T0095</x:v>
      </x:c>
    </x:row>
    <x:row r="101">
      <x:c r="F101" t="str">
        <x:v>T0096</x:v>
      </x:c>
    </x:row>
    <x:row r="102">
      <x:c r="F102" t="str">
        <x:v>T0097</x:v>
      </x:c>
    </x:row>
    <x:row r="103">
      <x:c r="F103" t="str">
        <x:v>T0098</x:v>
      </x:c>
    </x:row>
    <x:row r="104">
      <x:c r="F104" t="str">
        <x:v>T0099</x:v>
      </x:c>
    </x:row>
    <x:row r="105">
      <x:c r="F105" t="str">
        <x:v>T0100</x:v>
      </x:c>
    </x:row>
    <x:row r="106">
      <x:c r="F106" t="str">
        <x:v>T0101</x:v>
      </x:c>
    </x:row>
    <x:row r="107">
      <x:c r="F107" t="str">
        <x:v>T0102</x:v>
      </x:c>
    </x:row>
    <x:row r="108">
      <x:c r="F108" t="str">
        <x:v>T0103</x:v>
      </x:c>
    </x:row>
    <x:row r="109">
      <x:c r="F109" t="str">
        <x:v>T0104</x:v>
      </x:c>
    </x:row>
    <x:row r="110">
      <x:c r="F110" t="str">
        <x:v>T0105</x:v>
      </x:c>
    </x:row>
    <x:row r="111">
      <x:c r="F111" t="str">
        <x:v>T0106</x:v>
      </x:c>
    </x:row>
    <x:row r="112">
      <x:c r="F112" t="str">
        <x:v>T0107</x:v>
      </x:c>
    </x:row>
    <x:row r="113">
      <x:c r="F113" t="str">
        <x:v>T0108</x:v>
      </x:c>
    </x:row>
    <x:row r="114">
      <x:c r="F114" t="str">
        <x:v>T0109</x:v>
      </x:c>
    </x:row>
    <x:row r="115">
      <x:c r="F115" t="str">
        <x:v>T0110</x:v>
      </x:c>
    </x:row>
    <x:row r="116">
      <x:c r="F116" t="str">
        <x:v>T0111</x:v>
      </x:c>
    </x:row>
    <x:row r="117">
      <x:c r="F117" t="str">
        <x:v>T0112</x:v>
      </x:c>
    </x:row>
    <x:row r="118">
      <x:c r="F118" t="str">
        <x:v>T0113</x:v>
      </x:c>
    </x:row>
    <x:row r="119">
      <x:c r="F119" t="str">
        <x:v>T0114</x:v>
      </x:c>
    </x:row>
    <x:row r="120">
      <x:c r="F120" t="str">
        <x:v>T0115</x:v>
      </x:c>
    </x:row>
    <x:row r="121">
      <x:c r="F121" t="str">
        <x:v>T0116</x:v>
      </x:c>
    </x:row>
    <x:row r="122">
      <x:c r="F122" t="str">
        <x:v>T0117</x:v>
      </x:c>
    </x:row>
    <x:row r="123">
      <x:c r="F123" t="str">
        <x:v>T0118</x:v>
      </x:c>
    </x:row>
    <x:row r="124">
      <x:c r="F124" t="str">
        <x:v>T0119</x:v>
      </x:c>
    </x:row>
    <x:row r="125">
      <x:c r="F125" t="str">
        <x:v>T0120</x:v>
      </x:c>
    </x:row>
    <x:row r="126">
      <x:c r="F126" t="str">
        <x:v>T0121</x:v>
      </x:c>
    </x:row>
    <x:row r="127">
      <x:c r="F127" t="str">
        <x:v>T0122</x:v>
      </x:c>
    </x:row>
    <x:row r="128">
      <x:c r="F128" t="str">
        <x:v>T0123</x:v>
      </x:c>
    </x:row>
    <x:row r="129">
      <x:c r="F129" t="str">
        <x:v>T0124</x:v>
      </x:c>
    </x:row>
    <x:row r="130">
      <x:c r="F130" t="str">
        <x:v>T0125</x:v>
      </x:c>
    </x:row>
    <x:row r="131">
      <x:c r="F131" t="str">
        <x:v>T0126</x:v>
      </x:c>
    </x:row>
    <x:row r="132">
      <x:c r="F132" t="str">
        <x:v>T0127</x:v>
      </x:c>
    </x:row>
    <x:row r="133">
      <x:c r="F133" t="str">
        <x:v>T0128</x:v>
      </x:c>
    </x:row>
    <x:row r="134">
      <x:c r="F134" t="str">
        <x:v>T0129</x:v>
      </x:c>
    </x:row>
    <x:row r="135">
      <x:c r="F135" t="str">
        <x:v>T0130</x:v>
      </x:c>
    </x:row>
    <x:row r="136">
      <x:c r="F136" t="str">
        <x:v>T0131</x:v>
      </x:c>
    </x:row>
    <x:row r="137">
      <x:c r="F137" t="str">
        <x:v>T0132</x:v>
      </x:c>
    </x:row>
    <x:row r="138">
      <x:c r="F138" t="str">
        <x:v>T0133</x:v>
      </x:c>
    </x:row>
    <x:row r="139">
      <x:c r="F139" t="str">
        <x:v>T0134</x:v>
      </x:c>
    </x:row>
    <x:row r="140">
      <x:c r="F140" t="str">
        <x:v>T0135</x:v>
      </x:c>
    </x:row>
    <x:row r="141">
      <x:c r="F141" t="str">
        <x:v>T0136</x:v>
      </x:c>
    </x:row>
    <x:row r="142">
      <x:c r="F142" t="str">
        <x:v>T0137</x:v>
      </x:c>
    </x:row>
    <x:row r="143">
      <x:c r="F143" t="str">
        <x:v>T0138</x:v>
      </x:c>
    </x:row>
    <x:row r="144">
      <x:c r="F144" t="str">
        <x:v>T0139</x:v>
      </x:c>
    </x:row>
    <x:row r="145">
      <x:c r="F145" t="str">
        <x:v>T0140</x:v>
      </x:c>
    </x:row>
    <x:row r="146">
      <x:c r="F146" t="str">
        <x:v>T0141</x:v>
      </x:c>
    </x:row>
    <x:row r="147">
      <x:c r="F147" t="str">
        <x:v>T0142</x:v>
      </x:c>
    </x:row>
    <x:row r="148">
      <x:c r="F148" t="str">
        <x:v>T0143</x:v>
      </x:c>
    </x:row>
    <x:row r="149">
      <x:c r="F149" t="str">
        <x:v>T0144</x:v>
      </x:c>
    </x:row>
    <x:row r="150">
      <x:c r="F150" t="str">
        <x:v>T0145</x:v>
      </x:c>
    </x:row>
    <x:row r="151">
      <x:c r="F151" t="str">
        <x:v>T0146</x:v>
      </x:c>
    </x:row>
    <x:row r="152">
      <x:c r="F152" t="str">
        <x:v>T0147</x:v>
      </x:c>
    </x:row>
    <x:row r="153">
      <x:c r="F153" t="str">
        <x:v>T0148</x:v>
      </x:c>
    </x:row>
    <x:row r="154">
      <x:c r="F154" t="str">
        <x:v>T0149</x:v>
      </x:c>
    </x:row>
    <x:row r="155">
      <x:c r="F155" t="str">
        <x:v>T0150</x:v>
      </x:c>
    </x:row>
  </x:sheetData>
  <x:mergeCells>
    <x:mergeCell ref="A1:F2"/>
    <x:mergeCell ref="A3:F3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20" hidden="0" customWidth="1"/>
    <x:col min="3" max="3" width="20" hidden="0" customWidth="1"/>
    <x:col min="4" max="4" width="21" hidden="0" customWidth="1"/>
    <x:col min="5" max="5" width="19" hidden="0" customWidth="1"/>
    <x:col min="6" max="6" width="5" hidden="0" customWidth="1"/>
    <x:col min="7" max="7" width="19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</x:cols>
  <x:sheetData>
    <x:row r="1" ht="23" customHeight="1">
      <x:c r="A1" s="49" t="str">
        <x:v>KOSTENAUSWERTUNG | 2027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</x:row>
    <x:row r="2" ht="23" customHeight="1">
      <x:c r="A2" s="49"/>
      <x:c r="B2" s="49"/>
      <x:c r="C2" s="49"/>
      <x:c r="D2" s="49"/>
      <x:c r="E2" s="49"/>
      <x:c r="F2" s="49"/>
      <x:c r="G2" s="49"/>
      <x:c r="H2" s="49"/>
      <x:c r="I2" s="49"/>
      <x:c r="J2" s="49"/>
      <x:c r="K2" s="49"/>
    </x:row>
    <x:row r="3" ht="31" customHeight="1">
      <x:c r="A3" s="52" t="str">
        <x:v>2027 · Kosten nach Ausgabenbereichen und Monaten. Plan/Ist-Abweichung positiv = höherer Istbetrag als geplant.</x:v>
      </x:c>
      <x:c r="B3" s="52"/>
      <x:c r="C3" s="52"/>
      <x:c r="D3" s="52"/>
      <x:c r="E3" s="52"/>
      <x:c r="F3" s="52"/>
      <x:c r="G3" s="52"/>
      <x:c r="H3" s="52"/>
      <x:c r="I3" s="52"/>
      <x:c r="J3" s="52"/>
      <x:c r="K3" s="52"/>
    </x:row>
    <x:row r="5" ht="32" customHeight="1">
      <x:c r="A5" s="54" t="str">
        <x:v>Kostenart</x:v>
      </x:c>
      <x:c r="B5" s="54" t="str">
        <x:v>Plan €</x:v>
      </x:c>
      <x:c r="C5" s="54" t="str">
        <x:v>Ist €</x:v>
      </x:c>
      <x:c r="D5" s="54" t="str">
        <x:v>Abweichung €</x:v>
      </x:c>
      <x:c r="E5" s="54" t="str">
        <x:v>Anzahl Positionen</x:v>
      </x:c>
      <x:c r="F5" s="54"/>
      <x:c r="G5" s="54" t="str">
        <x:v>Monat</x:v>
      </x:c>
      <x:c r="H5" s="54" t="str">
        <x:v>Budget €</x:v>
      </x:c>
      <x:c r="I5" s="54" t="str">
        <x:v>Ist €</x:v>
      </x:c>
      <x:c r="J5" s="54" t="str">
        <x:v>Abweichung €</x:v>
      </x:c>
      <x:c r="K5" s="54" t="str">
        <x:v>Erfassungsstatus</x:v>
      </x:c>
    </x:row>
    <x:row r="6">
      <x:c r="A6" t="str">
        <x:v>Betrieb &amp; Logistik</x:v>
      </x:c>
      <x:c r="B6" s="24" t="n">
        <x:f>SUMIF(Budget!$B$6:$B$105,A6,Budget!$G$6:$G$105)</x:f>
        <x:v>0</x:v>
      </x:c>
      <x:c r="C6" s="24" t="n">
        <x:f>SUMIF(Budget!$B$6:$B$105,A6,Budget!$J$6:$J$105)</x:f>
        <x:v>0</x:v>
      </x:c>
      <x:c r="D6" s="24" t="n">
        <x:f>C6-B6</x:f>
        <x:v>0</x:v>
      </x:c>
      <x:c r="E6" t="n">
        <x:f>COUNTIF(Budget!$B$6:$B$105,A6)</x:f>
        <x:v>0</x:v>
      </x:c>
      <x:c r="G6" t="str">
        <x:v>Jänner</x:v>
      </x:c>
      <x:c r="H6" s="24" t="n">
        <x:f>Monatsstatistik!I6</x:f>
        <x:v>0</x:v>
      </x:c>
      <x:c r="I6" s="24" t="n">
        <x:f>Monatsstatistik!J6</x:f>
        <x:v>0</x:v>
      </x:c>
      <x:c r="J6" s="24" t="n">
        <x:f>I6-H6</x:f>
        <x:v>0</x:v>
      </x:c>
      <x:c r="K6"/>
    </x:row>
    <x:row r="7">
      <x:c r="A7" t="str">
        <x:v>Bewegung &amp; Freizeit</x:v>
      </x:c>
      <x:c r="B7" s="24" t="n">
        <x:f>SUMIF(Budget!$B$6:$B$105,A7,Budget!$G$6:$G$105)</x:f>
        <x:v>0</x:v>
      </x:c>
      <x:c r="C7" s="24" t="n">
        <x:f>SUMIF(Budget!$B$6:$B$105,A7,Budget!$J$6:$J$105)</x:f>
        <x:v>0</x:v>
      </x:c>
      <x:c r="D7" s="24" t="n">
        <x:f>C7-B7</x:f>
        <x:v>0</x:v>
      </x:c>
      <x:c r="E7" t="n">
        <x:f>COUNTIF(Budget!$B$6:$B$105,A7)</x:f>
        <x:v>0</x:v>
      </x:c>
      <x:c r="G7" t="str">
        <x:v>Februar</x:v>
      </x:c>
      <x:c r="H7" s="24" t="n">
        <x:f>Monatsstatistik!I7</x:f>
        <x:v>0</x:v>
      </x:c>
      <x:c r="I7" s="24" t="n">
        <x:f>Monatsstatistik!J7</x:f>
        <x:v>0</x:v>
      </x:c>
      <x:c r="J7" s="24" t="n">
        <x:f>I7-H7</x:f>
        <x:v>0</x:v>
      </x:c>
      <x:c r="K7"/>
    </x:row>
    <x:row r="8">
      <x:c r="A8" t="str">
        <x:v>Bewirtung</x:v>
      </x:c>
      <x:c r="B8" s="24" t="n">
        <x:f>SUMIF(Budget!$B$6:$B$105,A8,Budget!$G$6:$G$105)</x:f>
        <x:v>0</x:v>
      </x:c>
      <x:c r="C8" s="24" t="n">
        <x:f>SUMIF(Budget!$B$6:$B$105,A8,Budget!$J$6:$J$105)</x:f>
        <x:v>0</x:v>
      </x:c>
      <x:c r="D8" s="24" t="n">
        <x:f>C8-B8</x:f>
        <x:v>0</x:v>
      </x:c>
      <x:c r="E8" t="n">
        <x:f>COUNTIF(Budget!$B$6:$B$105,A8)</x:f>
        <x:v>0</x:v>
      </x:c>
      <x:c r="G8" t="str">
        <x:v>März</x:v>
      </x:c>
      <x:c r="H8" s="24" t="n">
        <x:f>Monatsstatistik!I8</x:f>
        <x:v>0</x:v>
      </x:c>
      <x:c r="I8" s="24" t="n">
        <x:f>Monatsstatistik!J8</x:f>
        <x:v>0</x:v>
      </x:c>
      <x:c r="J8" s="24" t="n">
        <x:f>I8-H8</x:f>
        <x:v>0</x:v>
      </x:c>
      <x:c r="K8"/>
    </x:row>
    <x:row r="9">
      <x:c r="A9" t="str">
        <x:v>Material &amp; Gestaltung</x:v>
      </x:c>
      <x:c r="B9" s="24" t="n">
        <x:f>SUMIF(Budget!$B$6:$B$105,A9,Budget!$G$6:$G$105)</x:f>
        <x:v>0</x:v>
      </x:c>
      <x:c r="C9" s="24" t="n">
        <x:f>SUMIF(Budget!$B$6:$B$105,A9,Budget!$J$6:$J$105)</x:f>
        <x:v>0</x:v>
      </x:c>
      <x:c r="D9" s="24" t="n">
        <x:f>C9-B9</x:f>
        <x:v>0</x:v>
      </x:c>
      <x:c r="E9" t="n">
        <x:f>COUNTIF(Budget!$B$6:$B$105,A9)</x:f>
        <x:v>0</x:v>
      </x:c>
      <x:c r="G9" t="str">
        <x:v>April</x:v>
      </x:c>
      <x:c r="H9" s="24" t="n">
        <x:f>Monatsstatistik!I9</x:f>
        <x:v>0</x:v>
      </x:c>
      <x:c r="I9" s="24" t="n">
        <x:f>Monatsstatistik!J9</x:f>
        <x:v>0</x:v>
      </x:c>
      <x:c r="J9" s="24" t="n">
        <x:f>I9-H9</x:f>
        <x:v>0</x:v>
      </x:c>
      <x:c r="K9"/>
    </x:row>
    <x:row r="10">
      <x:c r="A10" t="str">
        <x:v>Medien &amp; Bildung</x:v>
      </x:c>
      <x:c r="B10" s="24" t="n">
        <x:f>SUMIF(Budget!$B$6:$B$105,A10,Budget!$G$6:$G$105)</x:f>
        <x:v>0</x:v>
      </x:c>
      <x:c r="C10" s="24" t="n">
        <x:f>SUMIF(Budget!$B$6:$B$105,A10,Budget!$J$6:$J$105)</x:f>
        <x:v>0</x:v>
      </x:c>
      <x:c r="D10" s="24" t="n">
        <x:f>C10-B10</x:f>
        <x:v>0</x:v>
      </x:c>
      <x:c r="E10" t="n">
        <x:f>COUNTIF(Budget!$B$6:$B$105,A10)</x:f>
        <x:v>0</x:v>
      </x:c>
      <x:c r="G10" t="str">
        <x:v>Mai</x:v>
      </x:c>
      <x:c r="H10" s="24" t="n">
        <x:f>Monatsstatistik!I10</x:f>
        <x:v>0</x:v>
      </x:c>
      <x:c r="I10" s="24" t="n">
        <x:f>Monatsstatistik!J10</x:f>
        <x:v>0</x:v>
      </x:c>
      <x:c r="J10" s="24" t="n">
        <x:f>I10-H10</x:f>
        <x:v>0</x:v>
      </x:c>
      <x:c r="K10"/>
    </x:row>
    <x:row r="11">
      <x:c r="A11" t="str">
        <x:v>Musik &amp; Medien</x:v>
      </x:c>
      <x:c r="B11" s="24" t="n">
        <x:f>SUMIF(Budget!$B$6:$B$105,A11,Budget!$G$6:$G$105)</x:f>
        <x:v>0</x:v>
      </x:c>
      <x:c r="C11" s="24" t="n">
        <x:f>SUMIF(Budget!$B$6:$B$105,A11,Budget!$J$6:$J$105)</x:f>
        <x:v>0</x:v>
      </x:c>
      <x:c r="D11" s="24" t="n">
        <x:f>C11-B11</x:f>
        <x:v>0</x:v>
      </x:c>
      <x:c r="E11" t="n">
        <x:f>COUNTIF(Budget!$B$6:$B$105,A11)</x:f>
        <x:v>0</x:v>
      </x:c>
      <x:c r="G11" t="str">
        <x:v>Juni</x:v>
      </x:c>
      <x:c r="H11" s="24" t="n">
        <x:f>Monatsstatistik!I11</x:f>
        <x:v>0</x:v>
      </x:c>
      <x:c r="I11" s="24" t="n">
        <x:f>Monatsstatistik!J11</x:f>
        <x:v>0</x:v>
      </x:c>
      <x:c r="J11" s="24" t="n">
        <x:f>I11-H11</x:f>
        <x:v>0</x:v>
      </x:c>
      <x:c r="K11"/>
    </x:row>
    <x:row r="12">
      <x:c r="A12" t="str">
        <x:v>Natur &amp; Garten</x:v>
      </x:c>
      <x:c r="B12" s="24" t="n">
        <x:f>SUMIF(Budget!$B$6:$B$105,A12,Budget!$G$6:$G$105)</x:f>
        <x:v>0</x:v>
      </x:c>
      <x:c r="C12" s="24" t="n">
        <x:f>SUMIF(Budget!$B$6:$B$105,A12,Budget!$J$6:$J$105)</x:f>
        <x:v>0</x:v>
      </x:c>
      <x:c r="D12" s="24" t="n">
        <x:f>C12-B12</x:f>
        <x:v>0</x:v>
      </x:c>
      <x:c r="E12" t="n">
        <x:f>COUNTIF(Budget!$B$6:$B$105,A12)</x:f>
        <x:v>0</x:v>
      </x:c>
      <x:c r="G12" t="str">
        <x:v>Juli</x:v>
      </x:c>
      <x:c r="H12" s="24" t="n">
        <x:f>Monatsstatistik!I12</x:f>
        <x:v>0</x:v>
      </x:c>
      <x:c r="I12" s="24" t="n">
        <x:f>Monatsstatistik!J12</x:f>
        <x:v>0</x:v>
      </x:c>
      <x:c r="J12" s="24" t="n">
        <x:f>I12-H12</x:f>
        <x:v>0</x:v>
      </x:c>
      <x:c r="K12"/>
    </x:row>
    <x:row r="13">
      <x:c r="A13" t="str">
        <x:v>Raum &amp; Technik</x:v>
      </x:c>
      <x:c r="B13" s="24" t="n">
        <x:f>SUMIF(Budget!$B$6:$B$105,A13,Budget!$G$6:$G$105)</x:f>
        <x:v>0</x:v>
      </x:c>
      <x:c r="C13" s="24" t="n">
        <x:f>SUMIF(Budget!$B$6:$B$105,A13,Budget!$J$6:$J$105)</x:f>
        <x:v>0</x:v>
      </x:c>
      <x:c r="D13" s="24" t="n">
        <x:f>C13-B13</x:f>
        <x:v>0</x:v>
      </x:c>
      <x:c r="E13" t="n">
        <x:f>COUNTIF(Budget!$B$6:$B$105,A13)</x:f>
        <x:v>0</x:v>
      </x:c>
      <x:c r="G13" t="str">
        <x:v>August</x:v>
      </x:c>
      <x:c r="H13" s="24" t="n">
        <x:f>Monatsstatistik!I13</x:f>
        <x:v>0</x:v>
      </x:c>
      <x:c r="I13" s="24" t="n">
        <x:f>Monatsstatistik!J13</x:f>
        <x:v>0</x:v>
      </x:c>
      <x:c r="J13" s="24" t="n">
        <x:f>I13-H13</x:f>
        <x:v>0</x:v>
      </x:c>
      <x:c r="K13"/>
    </x:row>
    <x:row r="14">
      <x:c r="A14" t="str">
        <x:v>Sicherheit &amp; Teilhabe</x:v>
      </x:c>
      <x:c r="B14" s="24" t="n">
        <x:f>SUMIF(Budget!$B$6:$B$105,A14,Budget!$G$6:$G$105)</x:f>
        <x:v>0</x:v>
      </x:c>
      <x:c r="C14" s="24" t="n">
        <x:f>SUMIF(Budget!$B$6:$B$105,A14,Budget!$J$6:$J$105)</x:f>
        <x:v>0</x:v>
      </x:c>
      <x:c r="D14" s="24" t="n">
        <x:f>C14-B14</x:f>
        <x:v>0</x:v>
      </x:c>
      <x:c r="E14" t="n">
        <x:f>COUNTIF(Budget!$B$6:$B$105,A14)</x:f>
        <x:v>0</x:v>
      </x:c>
      <x:c r="G14" t="str">
        <x:v>September</x:v>
      </x:c>
      <x:c r="H14" s="24" t="n">
        <x:f>Monatsstatistik!I14</x:f>
        <x:v>0</x:v>
      </x:c>
      <x:c r="I14" s="24" t="n">
        <x:f>Monatsstatistik!J14</x:f>
        <x:v>0</x:v>
      </x:c>
      <x:c r="J14" s="24" t="n">
        <x:f>I14-H14</x:f>
        <x:v>0</x:v>
      </x:c>
      <x:c r="K14"/>
    </x:row>
    <x:row r="15">
      <x:c r="A15" t="str">
        <x:v>Spiele &amp; Medien</x:v>
      </x:c>
      <x:c r="B15" s="24" t="n">
        <x:f>SUMIF(Budget!$B$6:$B$105,A15,Budget!$G$6:$G$105)</x:f>
        <x:v>0</x:v>
      </x:c>
      <x:c r="C15" s="24" t="n">
        <x:f>SUMIF(Budget!$B$6:$B$105,A15,Budget!$J$6:$J$105)</x:f>
        <x:v>0</x:v>
      </x:c>
      <x:c r="D15" s="24" t="n">
        <x:f>C15-B15</x:f>
        <x:v>0</x:v>
      </x:c>
      <x:c r="E15" t="n">
        <x:f>COUNTIF(Budget!$B$6:$B$105,A15)</x:f>
        <x:v>0</x:v>
      </x:c>
      <x:c r="G15" t="str">
        <x:v>Oktober</x:v>
      </x:c>
      <x:c r="H15" s="24" t="n">
        <x:f>Monatsstatistik!I15</x:f>
        <x:v>0</x:v>
      </x:c>
      <x:c r="I15" s="24" t="n">
        <x:f>Monatsstatistik!J15</x:f>
        <x:v>0</x:v>
      </x:c>
      <x:c r="J15" s="24" t="n">
        <x:f>I15-H15</x:f>
        <x:v>0</x:v>
      </x:c>
      <x:c r="K15"/>
    </x:row>
    <x:row r="16">
      <x:c r="A16" t="str">
        <x:v>Verbrauch &amp; Zubehör</x:v>
      </x:c>
      <x:c r="B16" s="24" t="n">
        <x:f>SUMIF(Budget!$B$6:$B$105,A16,Budget!$G$6:$G$105)</x:f>
        <x:v>0</x:v>
      </x:c>
      <x:c r="C16" s="24" t="n">
        <x:f>SUMIF(Budget!$B$6:$B$105,A16,Budget!$J$6:$J$105)</x:f>
        <x:v>0</x:v>
      </x:c>
      <x:c r="D16" s="24" t="n">
        <x:f>C16-B16</x:f>
        <x:v>0</x:v>
      </x:c>
      <x:c r="E16" t="n">
        <x:f>COUNTIF(Budget!$B$6:$B$105,A16)</x:f>
        <x:v>0</x:v>
      </x:c>
      <x:c r="G16" t="str">
        <x:v>November</x:v>
      </x:c>
      <x:c r="H16" s="24" t="n">
        <x:f>Monatsstatistik!I16</x:f>
        <x:v>0</x:v>
      </x:c>
      <x:c r="I16" s="24" t="n">
        <x:f>Monatsstatistik!J16</x:f>
        <x:v>0</x:v>
      </x:c>
      <x:c r="J16" s="24" t="n">
        <x:f>I16-H16</x:f>
        <x:v>0</x:v>
      </x:c>
      <x:c r="K16"/>
    </x:row>
    <x:row r="17" ht="26" customHeight="1">
      <x:c r="A17" s="60" t="str">
        <x:v>GESAMT</x:v>
      </x:c>
      <x:c r="B17" s="63" t="n">
        <x:f>SUM(B6:B16)</x:f>
        <x:v>0</x:v>
      </x:c>
      <x:c r="C17" s="63" t="n">
        <x:f>SUM(C6:C16)</x:f>
        <x:v>0</x:v>
      </x:c>
      <x:c r="D17" s="63" t="n">
        <x:f>SUM(D6:D16)</x:f>
        <x:v>0</x:v>
      </x:c>
      <x:c r="E17" s="60" t="n">
        <x:f>SUM(E6:E16)</x:f>
        <x:v>0</x:v>
      </x:c>
      <x:c r="G17" t="str">
        <x:v>Dezember</x:v>
      </x:c>
      <x:c r="H17" s="24" t="n">
        <x:f>Monatsstatistik!I17</x:f>
        <x:v>0</x:v>
      </x:c>
      <x:c r="I17" s="24" t="n">
        <x:f>Monatsstatistik!J17</x:f>
        <x:v>0</x:v>
      </x:c>
      <x:c r="J17" s="24" t="n">
        <x:f>I17-H17</x:f>
        <x:v>0</x:v>
      </x:c>
      <x:c r="K17"/>
    </x:row>
    <x:row r="18" ht="26" customHeight="1">
      <x:c r="G18" s="60" t="str">
        <x:v>GESAMT</x:v>
      </x:c>
      <x:c r="H18" s="63" t="n">
        <x:f>SUM(H6:H17)</x:f>
        <x:v>0</x:v>
      </x:c>
      <x:c r="I18" s="63" t="n">
        <x:f>SUM(I6:I17)</x:f>
        <x:v>0</x:v>
      </x:c>
      <x:c r="J18" s="63" t="n">
        <x:f>SUM(J6:J17)</x:f>
        <x:v>0</x:v>
      </x:c>
      <x:c r="K18" s="60"/>
    </x:row>
    <x:row r="20" ht="24" customHeight="1">
      <x:c r="A20" s="62" t="str">
        <x:v>Nur tatsächliche bzw. für die eigene Planung vorgesehene Werte im Budget erfassen. Summen und Abweichungen werden automatisch berechnet; positive Abweichung bedeutet Überschreitung.</x:v>
      </x:c>
      <x:c r="B20" s="62"/>
      <x:c r="C20" s="62"/>
      <x:c r="D20" s="62"/>
      <x:c r="E20" s="62"/>
      <x:c r="F20" s="62"/>
      <x:c r="G20" s="62"/>
      <x:c r="H20" s="62"/>
      <x:c r="I20" s="62"/>
      <x:c r="J20" s="62"/>
      <x:c r="K20" s="62"/>
    </x:row>
    <x:row r="21" ht="24" customHeight="1">
      <x:c r="A21" s="62"/>
      <x:c r="B21" s="62"/>
      <x:c r="C21" s="62"/>
      <x:c r="D21" s="62"/>
      <x:c r="E21" s="62"/>
      <x:c r="F21" s="62"/>
      <x:c r="G21" s="62"/>
      <x:c r="H21" s="62"/>
      <x:c r="I21" s="62"/>
      <x:c r="J21" s="62"/>
      <x:c r="K21" s="62"/>
    </x:row>
  </x:sheetData>
  <x:mergeCells>
    <x:mergeCell ref="A1:K2"/>
    <x:mergeCell ref="A3:K3"/>
    <x:mergeCell ref="A20:K21"/>
  </x:mergeCells>
  <x:pageMargins left="0.7" right="0.7" top="0.75" bottom="0.75" header="0.3" footer="0.3"/>
  <x:drawing xmlns:r="http://schemas.openxmlformats.org/officeDocument/2006/relationships" r:id="R41705deb2ff74a14"/>
</x:worksheet>
</file>

<file path=xl/worksheets/sheet1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2" hidden="0" customWidth="1"/>
    <x:col min="14" max="14" width="21" hidden="0" customWidth="1"/>
    <x:col min="15" max="15" width="2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</x:cols>
  <x:sheetData>
    <x:row r="1" ht="23" customHeight="1">
      <x:c r="A1" s="49" t="str">
        <x:v>STATIONSMATRIX | 2027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  <x:c r="L1" s="49"/>
      <x:c r="M1" s="49"/>
      <x:c r="N1" s="49"/>
      <x:c r="O1" s="49"/>
    </x:row>
    <x:row r="2" ht="23" customHeight="1">
      <x:c r="A2" s="49"/>
      <x:c r="B2" s="49"/>
      <x:c r="C2" s="49"/>
      <x:c r="D2" s="49"/>
      <x:c r="E2" s="49"/>
      <x:c r="F2" s="49"/>
      <x:c r="G2" s="49"/>
      <x:c r="H2" s="49"/>
      <x:c r="I2" s="49"/>
      <x:c r="J2" s="49"/>
      <x:c r="K2" s="49"/>
      <x:c r="L2" s="49"/>
      <x:c r="M2" s="49"/>
      <x:c r="N2" s="49"/>
      <x:c r="O2" s="49"/>
    </x:row>
    <x:row r="3" ht="31" customHeight="1">
      <x:c r="A3" s="52" t="str">
        <x:v>2027 · Übersicht zu 10 Stationen und hausweiten Angeboten; neue Eintragungen werden über Monate und Bereiche ausgewertet.</x:v>
      </x:c>
      <x:c r="B3" s="52"/>
      <x:c r="C3" s="52"/>
      <x:c r="D3" s="52"/>
      <x:c r="E3" s="52"/>
      <x:c r="F3" s="52"/>
      <x:c r="G3" s="52"/>
      <x:c r="H3" s="52"/>
      <x:c r="I3" s="52"/>
      <x:c r="J3" s="52"/>
      <x:c r="K3" s="52"/>
      <x:c r="L3" s="52"/>
      <x:c r="M3" s="52"/>
      <x:c r="N3" s="52"/>
      <x:c r="O3" s="52"/>
    </x:row>
    <x:row r="5" ht="32" customHeight="1">
      <x:c r="A5" s="54" t="str">
        <x:v>Bereich</x:v>
      </x:c>
      <x:c r="B5" s="54" t="str">
        <x:v>Jänner</x:v>
      </x:c>
      <x:c r="C5" s="54" t="str">
        <x:v>Februar</x:v>
      </x:c>
      <x:c r="D5" s="54" t="str">
        <x:v>März</x:v>
      </x:c>
      <x:c r="E5" s="54" t="str">
        <x:v>April</x:v>
      </x:c>
      <x:c r="F5" s="54" t="str">
        <x:v>Mai</x:v>
      </x:c>
      <x:c r="G5" s="54" t="str">
        <x:v>Juni</x:v>
      </x:c>
      <x:c r="H5" s="54" t="str">
        <x:v>Juli</x:v>
      </x:c>
      <x:c r="I5" s="54" t="str">
        <x:v>August</x:v>
      </x:c>
      <x:c r="J5" s="54" t="str">
        <x:v>September</x:v>
      </x:c>
      <x:c r="K5" s="54" t="str">
        <x:v>Oktober</x:v>
      </x:c>
      <x:c r="L5" s="54" t="str">
        <x:v>November</x:v>
      </x:c>
      <x:c r="M5" s="54" t="str">
        <x:v>Dezember</x:v>
      </x:c>
      <x:c r="N5" s="54" t="str">
        <x:v>Summe</x:v>
      </x:c>
      <x:c r="O5" s="54" t="str">
        <x:v>Davon durchgeführt</x:v>
      </x:c>
    </x:row>
    <x:row r="6">
      <x:c r="A6" t="str">
        <x:v>Hausweit</x:v>
      </x:c>
      <x:c r="B6" t="n">
        <x:f>COUNTIFS(Termine!$D$6:$D$155,$A6,Termine!$C$6:$C$155,"2027-01",Termine!$H$6:$H$155,"Geplant")+COUNTIFS(Termine!$D$6:$D$155,$A6,Termine!$C$6:$C$155,"2027-01",Termine!$H$6:$H$155,"Durchgeführt")</x:f>
        <x:v>0</x:v>
      </x:c>
      <x:c r="C6" t="n">
        <x:f>COUNTIFS(Termine!$D$6:$D$155,$A6,Termine!$C$6:$C$155,"2027-02",Termine!$H$6:$H$155,"Geplant")+COUNTIFS(Termine!$D$6:$D$155,$A6,Termine!$C$6:$C$155,"2027-02",Termine!$H$6:$H$155,"Durchgeführt")</x:f>
        <x:v>0</x:v>
      </x:c>
      <x:c r="D6" t="n">
        <x:f>COUNTIFS(Termine!$D$6:$D$155,$A6,Termine!$C$6:$C$155,"2027-03",Termine!$H$6:$H$155,"Geplant")+COUNTIFS(Termine!$D$6:$D$155,$A6,Termine!$C$6:$C$155,"2027-03",Termine!$H$6:$H$155,"Durchgeführt")</x:f>
        <x:v>0</x:v>
      </x:c>
      <x:c r="E6" t="n">
        <x:f>COUNTIFS(Termine!$D$6:$D$155,$A6,Termine!$C$6:$C$155,"2027-04",Termine!$H$6:$H$155,"Geplant")+COUNTIFS(Termine!$D$6:$D$155,$A6,Termine!$C$6:$C$155,"2027-04",Termine!$H$6:$H$155,"Durchgeführt")</x:f>
        <x:v>0</x:v>
      </x:c>
      <x:c r="F6" t="n">
        <x:f>COUNTIFS(Termine!$D$6:$D$155,$A6,Termine!$C$6:$C$155,"2027-05",Termine!$H$6:$H$155,"Geplant")+COUNTIFS(Termine!$D$6:$D$155,$A6,Termine!$C$6:$C$155,"2027-05",Termine!$H$6:$H$155,"Durchgeführt")</x:f>
        <x:v>0</x:v>
      </x:c>
      <x:c r="G6" t="n">
        <x:f>COUNTIFS(Termine!$D$6:$D$155,$A6,Termine!$C$6:$C$155,"2027-06",Termine!$H$6:$H$155,"Geplant")+COUNTIFS(Termine!$D$6:$D$155,$A6,Termine!$C$6:$C$155,"2027-06",Termine!$H$6:$H$155,"Durchgeführt")</x:f>
        <x:v>0</x:v>
      </x:c>
      <x:c r="H6" t="n">
        <x:f>COUNTIFS(Termine!$D$6:$D$155,$A6,Termine!$C$6:$C$155,"2027-07",Termine!$H$6:$H$155,"Geplant")+COUNTIFS(Termine!$D$6:$D$155,$A6,Termine!$C$6:$C$155,"2027-07",Termine!$H$6:$H$155,"Durchgeführt")</x:f>
        <x:v>0</x:v>
      </x:c>
      <x:c r="I6" t="n">
        <x:f>COUNTIFS(Termine!$D$6:$D$155,$A6,Termine!$C$6:$C$155,"2027-08",Termine!$H$6:$H$155,"Geplant")+COUNTIFS(Termine!$D$6:$D$155,$A6,Termine!$C$6:$C$155,"2027-08",Termine!$H$6:$H$155,"Durchgeführt")</x:f>
        <x:v>0</x:v>
      </x:c>
      <x:c r="J6" t="n">
        <x:f>COUNTIFS(Termine!$D$6:$D$155,$A6,Termine!$C$6:$C$155,"2027-09",Termine!$H$6:$H$155,"Geplant")+COUNTIFS(Termine!$D$6:$D$155,$A6,Termine!$C$6:$C$155,"2027-09",Termine!$H$6:$H$155,"Durchgeführt")</x:f>
        <x:v>0</x:v>
      </x:c>
      <x:c r="K6" t="n">
        <x:f>COUNTIFS(Termine!$D$6:$D$155,$A6,Termine!$C$6:$C$155,"2027-10",Termine!$H$6:$H$155,"Geplant")+COUNTIFS(Termine!$D$6:$D$155,$A6,Termine!$C$6:$C$155,"2027-10",Termine!$H$6:$H$155,"Durchgeführt")</x:f>
        <x:v>0</x:v>
      </x:c>
      <x:c r="L6" t="n">
        <x:f>COUNTIFS(Termine!$D$6:$D$155,$A6,Termine!$C$6:$C$155,"2027-11",Termine!$H$6:$H$155,"Geplant")+COUNTIFS(Termine!$D$6:$D$155,$A6,Termine!$C$6:$C$155,"2027-11",Termine!$H$6:$H$155,"Durchgeführt")</x:f>
        <x:v>0</x:v>
      </x:c>
      <x:c r="M6" t="n">
        <x:f>COUNTIFS(Termine!$D$6:$D$155,$A6,Termine!$C$6:$C$155,"2027-12",Termine!$H$6:$H$155,"Geplant")+COUNTIFS(Termine!$D$6:$D$155,$A6,Termine!$C$6:$C$155,"2027-12",Termine!$H$6:$H$155,"Durchgeführt")</x:f>
        <x:v>0</x:v>
      </x:c>
      <x:c r="N6" t="n">
        <x:f>SUM(B6:M6)</x:f>
        <x:v>0</x:v>
      </x:c>
      <x:c r="O6" t="n">
        <x:f>COUNTIFS(Termine!$D$6:$D$155,$A6,Termine!$H$6:$H$155,"Durchgeführt")</x:f>
        <x:v>0</x:v>
      </x:c>
    </x:row>
    <x:row r="7">
      <x:c r="A7" t="str">
        <x:v>Station 01</x:v>
      </x:c>
      <x:c r="B7" t="n">
        <x:f>COUNTIFS(Termine!$D$6:$D$155,$A7,Termine!$C$6:$C$155,"2027-01",Termine!$H$6:$H$155,"Geplant")+COUNTIFS(Termine!$D$6:$D$155,$A7,Termine!$C$6:$C$155,"2027-01",Termine!$H$6:$H$155,"Durchgeführt")</x:f>
        <x:v>0</x:v>
      </x:c>
      <x:c r="C7" t="n">
        <x:f>COUNTIFS(Termine!$D$6:$D$155,$A7,Termine!$C$6:$C$155,"2027-02",Termine!$H$6:$H$155,"Geplant")+COUNTIFS(Termine!$D$6:$D$155,$A7,Termine!$C$6:$C$155,"2027-02",Termine!$H$6:$H$155,"Durchgeführt")</x:f>
        <x:v>0</x:v>
      </x:c>
      <x:c r="D7" t="n">
        <x:f>COUNTIFS(Termine!$D$6:$D$155,$A7,Termine!$C$6:$C$155,"2027-03",Termine!$H$6:$H$155,"Geplant")+COUNTIFS(Termine!$D$6:$D$155,$A7,Termine!$C$6:$C$155,"2027-03",Termine!$H$6:$H$155,"Durchgeführt")</x:f>
        <x:v>0</x:v>
      </x:c>
      <x:c r="E7" t="n">
        <x:f>COUNTIFS(Termine!$D$6:$D$155,$A7,Termine!$C$6:$C$155,"2027-04",Termine!$H$6:$H$155,"Geplant")+COUNTIFS(Termine!$D$6:$D$155,$A7,Termine!$C$6:$C$155,"2027-04",Termine!$H$6:$H$155,"Durchgeführt")</x:f>
        <x:v>0</x:v>
      </x:c>
      <x:c r="F7" t="n">
        <x:f>COUNTIFS(Termine!$D$6:$D$155,$A7,Termine!$C$6:$C$155,"2027-05",Termine!$H$6:$H$155,"Geplant")+COUNTIFS(Termine!$D$6:$D$155,$A7,Termine!$C$6:$C$155,"2027-05",Termine!$H$6:$H$155,"Durchgeführt")</x:f>
        <x:v>0</x:v>
      </x:c>
      <x:c r="G7" t="n">
        <x:f>COUNTIFS(Termine!$D$6:$D$155,$A7,Termine!$C$6:$C$155,"2027-06",Termine!$H$6:$H$155,"Geplant")+COUNTIFS(Termine!$D$6:$D$155,$A7,Termine!$C$6:$C$155,"2027-06",Termine!$H$6:$H$155,"Durchgeführt")</x:f>
        <x:v>0</x:v>
      </x:c>
      <x:c r="H7" t="n">
        <x:f>COUNTIFS(Termine!$D$6:$D$155,$A7,Termine!$C$6:$C$155,"2027-07",Termine!$H$6:$H$155,"Geplant")+COUNTIFS(Termine!$D$6:$D$155,$A7,Termine!$C$6:$C$155,"2027-07",Termine!$H$6:$H$155,"Durchgeführt")</x:f>
        <x:v>0</x:v>
      </x:c>
      <x:c r="I7" t="n">
        <x:f>COUNTIFS(Termine!$D$6:$D$155,$A7,Termine!$C$6:$C$155,"2027-08",Termine!$H$6:$H$155,"Geplant")+COUNTIFS(Termine!$D$6:$D$155,$A7,Termine!$C$6:$C$155,"2027-08",Termine!$H$6:$H$155,"Durchgeführt")</x:f>
        <x:v>0</x:v>
      </x:c>
      <x:c r="J7" t="n">
        <x:f>COUNTIFS(Termine!$D$6:$D$155,$A7,Termine!$C$6:$C$155,"2027-09",Termine!$H$6:$H$155,"Geplant")+COUNTIFS(Termine!$D$6:$D$155,$A7,Termine!$C$6:$C$155,"2027-09",Termine!$H$6:$H$155,"Durchgeführt")</x:f>
        <x:v>0</x:v>
      </x:c>
      <x:c r="K7" t="n">
        <x:f>COUNTIFS(Termine!$D$6:$D$155,$A7,Termine!$C$6:$C$155,"2027-10",Termine!$H$6:$H$155,"Geplant")+COUNTIFS(Termine!$D$6:$D$155,$A7,Termine!$C$6:$C$155,"2027-10",Termine!$H$6:$H$155,"Durchgeführt")</x:f>
        <x:v>0</x:v>
      </x:c>
      <x:c r="L7" t="n">
        <x:f>COUNTIFS(Termine!$D$6:$D$155,$A7,Termine!$C$6:$C$155,"2027-11",Termine!$H$6:$H$155,"Geplant")+COUNTIFS(Termine!$D$6:$D$155,$A7,Termine!$C$6:$C$155,"2027-11",Termine!$H$6:$H$155,"Durchgeführt")</x:f>
        <x:v>0</x:v>
      </x:c>
      <x:c r="M7" t="n">
        <x:f>COUNTIFS(Termine!$D$6:$D$155,$A7,Termine!$C$6:$C$155,"2027-12",Termine!$H$6:$H$155,"Geplant")+COUNTIFS(Termine!$D$6:$D$155,$A7,Termine!$C$6:$C$155,"2027-12",Termine!$H$6:$H$155,"Durchgeführt")</x:f>
        <x:v>0</x:v>
      </x:c>
      <x:c r="N7" t="n">
        <x:f>SUM(B7:M7)</x:f>
        <x:v>0</x:v>
      </x:c>
      <x:c r="O7" t="n">
        <x:f>COUNTIFS(Termine!$D$6:$D$155,$A7,Termine!$H$6:$H$155,"Durchgeführt")</x:f>
        <x:v>0</x:v>
      </x:c>
    </x:row>
    <x:row r="8">
      <x:c r="A8" t="str">
        <x:v>Station 02</x:v>
      </x:c>
      <x:c r="B8" t="n">
        <x:f>COUNTIFS(Termine!$D$6:$D$155,$A8,Termine!$C$6:$C$155,"2027-01",Termine!$H$6:$H$155,"Geplant")+COUNTIFS(Termine!$D$6:$D$155,$A8,Termine!$C$6:$C$155,"2027-01",Termine!$H$6:$H$155,"Durchgeführt")</x:f>
        <x:v>0</x:v>
      </x:c>
      <x:c r="C8" t="n">
        <x:f>COUNTIFS(Termine!$D$6:$D$155,$A8,Termine!$C$6:$C$155,"2027-02",Termine!$H$6:$H$155,"Geplant")+COUNTIFS(Termine!$D$6:$D$155,$A8,Termine!$C$6:$C$155,"2027-02",Termine!$H$6:$H$155,"Durchgeführt")</x:f>
        <x:v>0</x:v>
      </x:c>
      <x:c r="D8" t="n">
        <x:f>COUNTIFS(Termine!$D$6:$D$155,$A8,Termine!$C$6:$C$155,"2027-03",Termine!$H$6:$H$155,"Geplant")+COUNTIFS(Termine!$D$6:$D$155,$A8,Termine!$C$6:$C$155,"2027-03",Termine!$H$6:$H$155,"Durchgeführt")</x:f>
        <x:v>0</x:v>
      </x:c>
      <x:c r="E8" t="n">
        <x:f>COUNTIFS(Termine!$D$6:$D$155,$A8,Termine!$C$6:$C$155,"2027-04",Termine!$H$6:$H$155,"Geplant")+COUNTIFS(Termine!$D$6:$D$155,$A8,Termine!$C$6:$C$155,"2027-04",Termine!$H$6:$H$155,"Durchgeführt")</x:f>
        <x:v>0</x:v>
      </x:c>
      <x:c r="F8" t="n">
        <x:f>COUNTIFS(Termine!$D$6:$D$155,$A8,Termine!$C$6:$C$155,"2027-05",Termine!$H$6:$H$155,"Geplant")+COUNTIFS(Termine!$D$6:$D$155,$A8,Termine!$C$6:$C$155,"2027-05",Termine!$H$6:$H$155,"Durchgeführt")</x:f>
        <x:v>0</x:v>
      </x:c>
      <x:c r="G8" t="n">
        <x:f>COUNTIFS(Termine!$D$6:$D$155,$A8,Termine!$C$6:$C$155,"2027-06",Termine!$H$6:$H$155,"Geplant")+COUNTIFS(Termine!$D$6:$D$155,$A8,Termine!$C$6:$C$155,"2027-06",Termine!$H$6:$H$155,"Durchgeführt")</x:f>
        <x:v>0</x:v>
      </x:c>
      <x:c r="H8" t="n">
        <x:f>COUNTIFS(Termine!$D$6:$D$155,$A8,Termine!$C$6:$C$155,"2027-07",Termine!$H$6:$H$155,"Geplant")+COUNTIFS(Termine!$D$6:$D$155,$A8,Termine!$C$6:$C$155,"2027-07",Termine!$H$6:$H$155,"Durchgeführt")</x:f>
        <x:v>0</x:v>
      </x:c>
      <x:c r="I8" t="n">
        <x:f>COUNTIFS(Termine!$D$6:$D$155,$A8,Termine!$C$6:$C$155,"2027-08",Termine!$H$6:$H$155,"Geplant")+COUNTIFS(Termine!$D$6:$D$155,$A8,Termine!$C$6:$C$155,"2027-08",Termine!$H$6:$H$155,"Durchgeführt")</x:f>
        <x:v>0</x:v>
      </x:c>
      <x:c r="J8" t="n">
        <x:f>COUNTIFS(Termine!$D$6:$D$155,$A8,Termine!$C$6:$C$155,"2027-09",Termine!$H$6:$H$155,"Geplant")+COUNTIFS(Termine!$D$6:$D$155,$A8,Termine!$C$6:$C$155,"2027-09",Termine!$H$6:$H$155,"Durchgeführt")</x:f>
        <x:v>0</x:v>
      </x:c>
      <x:c r="K8" t="n">
        <x:f>COUNTIFS(Termine!$D$6:$D$155,$A8,Termine!$C$6:$C$155,"2027-10",Termine!$H$6:$H$155,"Geplant")+COUNTIFS(Termine!$D$6:$D$155,$A8,Termine!$C$6:$C$155,"2027-10",Termine!$H$6:$H$155,"Durchgeführt")</x:f>
        <x:v>0</x:v>
      </x:c>
      <x:c r="L8" t="n">
        <x:f>COUNTIFS(Termine!$D$6:$D$155,$A8,Termine!$C$6:$C$155,"2027-11",Termine!$H$6:$H$155,"Geplant")+COUNTIFS(Termine!$D$6:$D$155,$A8,Termine!$C$6:$C$155,"2027-11",Termine!$H$6:$H$155,"Durchgeführt")</x:f>
        <x:v>0</x:v>
      </x:c>
      <x:c r="M8" t="n">
        <x:f>COUNTIFS(Termine!$D$6:$D$155,$A8,Termine!$C$6:$C$155,"2027-12",Termine!$H$6:$H$155,"Geplant")+COUNTIFS(Termine!$D$6:$D$155,$A8,Termine!$C$6:$C$155,"2027-12",Termine!$H$6:$H$155,"Durchgeführt")</x:f>
        <x:v>0</x:v>
      </x:c>
      <x:c r="N8" t="n">
        <x:f>SUM(B8:M8)</x:f>
        <x:v>0</x:v>
      </x:c>
      <x:c r="O8" t="n">
        <x:f>COUNTIFS(Termine!$D$6:$D$155,$A8,Termine!$H$6:$H$155,"Durchgeführt")</x:f>
        <x:v>0</x:v>
      </x:c>
    </x:row>
    <x:row r="9">
      <x:c r="A9" t="str">
        <x:v>Station 03</x:v>
      </x:c>
      <x:c r="B9" t="n">
        <x:f>COUNTIFS(Termine!$D$6:$D$155,$A9,Termine!$C$6:$C$155,"2027-01",Termine!$H$6:$H$155,"Geplant")+COUNTIFS(Termine!$D$6:$D$155,$A9,Termine!$C$6:$C$155,"2027-01",Termine!$H$6:$H$155,"Durchgeführt")</x:f>
        <x:v>0</x:v>
      </x:c>
      <x:c r="C9" t="n">
        <x:f>COUNTIFS(Termine!$D$6:$D$155,$A9,Termine!$C$6:$C$155,"2027-02",Termine!$H$6:$H$155,"Geplant")+COUNTIFS(Termine!$D$6:$D$155,$A9,Termine!$C$6:$C$155,"2027-02",Termine!$H$6:$H$155,"Durchgeführt")</x:f>
        <x:v>0</x:v>
      </x:c>
      <x:c r="D9" t="n">
        <x:f>COUNTIFS(Termine!$D$6:$D$155,$A9,Termine!$C$6:$C$155,"2027-03",Termine!$H$6:$H$155,"Geplant")+COUNTIFS(Termine!$D$6:$D$155,$A9,Termine!$C$6:$C$155,"2027-03",Termine!$H$6:$H$155,"Durchgeführt")</x:f>
        <x:v>0</x:v>
      </x:c>
      <x:c r="E9" t="n">
        <x:f>COUNTIFS(Termine!$D$6:$D$155,$A9,Termine!$C$6:$C$155,"2027-04",Termine!$H$6:$H$155,"Geplant")+COUNTIFS(Termine!$D$6:$D$155,$A9,Termine!$C$6:$C$155,"2027-04",Termine!$H$6:$H$155,"Durchgeführt")</x:f>
        <x:v>0</x:v>
      </x:c>
      <x:c r="F9" t="n">
        <x:f>COUNTIFS(Termine!$D$6:$D$155,$A9,Termine!$C$6:$C$155,"2027-05",Termine!$H$6:$H$155,"Geplant")+COUNTIFS(Termine!$D$6:$D$155,$A9,Termine!$C$6:$C$155,"2027-05",Termine!$H$6:$H$155,"Durchgeführt")</x:f>
        <x:v>0</x:v>
      </x:c>
      <x:c r="G9" t="n">
        <x:f>COUNTIFS(Termine!$D$6:$D$155,$A9,Termine!$C$6:$C$155,"2027-06",Termine!$H$6:$H$155,"Geplant")+COUNTIFS(Termine!$D$6:$D$155,$A9,Termine!$C$6:$C$155,"2027-06",Termine!$H$6:$H$155,"Durchgeführt")</x:f>
        <x:v>0</x:v>
      </x:c>
      <x:c r="H9" t="n">
        <x:f>COUNTIFS(Termine!$D$6:$D$155,$A9,Termine!$C$6:$C$155,"2027-07",Termine!$H$6:$H$155,"Geplant")+COUNTIFS(Termine!$D$6:$D$155,$A9,Termine!$C$6:$C$155,"2027-07",Termine!$H$6:$H$155,"Durchgeführt")</x:f>
        <x:v>0</x:v>
      </x:c>
      <x:c r="I9" t="n">
        <x:f>COUNTIFS(Termine!$D$6:$D$155,$A9,Termine!$C$6:$C$155,"2027-08",Termine!$H$6:$H$155,"Geplant")+COUNTIFS(Termine!$D$6:$D$155,$A9,Termine!$C$6:$C$155,"2027-08",Termine!$H$6:$H$155,"Durchgeführt")</x:f>
        <x:v>0</x:v>
      </x:c>
      <x:c r="J9" t="n">
        <x:f>COUNTIFS(Termine!$D$6:$D$155,$A9,Termine!$C$6:$C$155,"2027-09",Termine!$H$6:$H$155,"Geplant")+COUNTIFS(Termine!$D$6:$D$155,$A9,Termine!$C$6:$C$155,"2027-09",Termine!$H$6:$H$155,"Durchgeführt")</x:f>
        <x:v>0</x:v>
      </x:c>
      <x:c r="K9" t="n">
        <x:f>COUNTIFS(Termine!$D$6:$D$155,$A9,Termine!$C$6:$C$155,"2027-10",Termine!$H$6:$H$155,"Geplant")+COUNTIFS(Termine!$D$6:$D$155,$A9,Termine!$C$6:$C$155,"2027-10",Termine!$H$6:$H$155,"Durchgeführt")</x:f>
        <x:v>0</x:v>
      </x:c>
      <x:c r="L9" t="n">
        <x:f>COUNTIFS(Termine!$D$6:$D$155,$A9,Termine!$C$6:$C$155,"2027-11",Termine!$H$6:$H$155,"Geplant")+COUNTIFS(Termine!$D$6:$D$155,$A9,Termine!$C$6:$C$155,"2027-11",Termine!$H$6:$H$155,"Durchgeführt")</x:f>
        <x:v>0</x:v>
      </x:c>
      <x:c r="M9" t="n">
        <x:f>COUNTIFS(Termine!$D$6:$D$155,$A9,Termine!$C$6:$C$155,"2027-12",Termine!$H$6:$H$155,"Geplant")+COUNTIFS(Termine!$D$6:$D$155,$A9,Termine!$C$6:$C$155,"2027-12",Termine!$H$6:$H$155,"Durchgeführt")</x:f>
        <x:v>0</x:v>
      </x:c>
      <x:c r="N9" t="n">
        <x:f>SUM(B9:M9)</x:f>
        <x:v>0</x:v>
      </x:c>
      <x:c r="O9" t="n">
        <x:f>COUNTIFS(Termine!$D$6:$D$155,$A9,Termine!$H$6:$H$155,"Durchgeführt")</x:f>
        <x:v>0</x:v>
      </x:c>
    </x:row>
    <x:row r="10">
      <x:c r="A10" t="str">
        <x:v>Station 04</x:v>
      </x:c>
      <x:c r="B10" t="n">
        <x:f>COUNTIFS(Termine!$D$6:$D$155,$A10,Termine!$C$6:$C$155,"2027-01",Termine!$H$6:$H$155,"Geplant")+COUNTIFS(Termine!$D$6:$D$155,$A10,Termine!$C$6:$C$155,"2027-01",Termine!$H$6:$H$155,"Durchgeführt")</x:f>
        <x:v>0</x:v>
      </x:c>
      <x:c r="C10" t="n">
        <x:f>COUNTIFS(Termine!$D$6:$D$155,$A10,Termine!$C$6:$C$155,"2027-02",Termine!$H$6:$H$155,"Geplant")+COUNTIFS(Termine!$D$6:$D$155,$A10,Termine!$C$6:$C$155,"2027-02",Termine!$H$6:$H$155,"Durchgeführt")</x:f>
        <x:v>0</x:v>
      </x:c>
      <x:c r="D10" t="n">
        <x:f>COUNTIFS(Termine!$D$6:$D$155,$A10,Termine!$C$6:$C$155,"2027-03",Termine!$H$6:$H$155,"Geplant")+COUNTIFS(Termine!$D$6:$D$155,$A10,Termine!$C$6:$C$155,"2027-03",Termine!$H$6:$H$155,"Durchgeführt")</x:f>
        <x:v>0</x:v>
      </x:c>
      <x:c r="E10" t="n">
        <x:f>COUNTIFS(Termine!$D$6:$D$155,$A10,Termine!$C$6:$C$155,"2027-04",Termine!$H$6:$H$155,"Geplant")+COUNTIFS(Termine!$D$6:$D$155,$A10,Termine!$C$6:$C$155,"2027-04",Termine!$H$6:$H$155,"Durchgeführt")</x:f>
        <x:v>0</x:v>
      </x:c>
      <x:c r="F10" t="n">
        <x:f>COUNTIFS(Termine!$D$6:$D$155,$A10,Termine!$C$6:$C$155,"2027-05",Termine!$H$6:$H$155,"Geplant")+COUNTIFS(Termine!$D$6:$D$155,$A10,Termine!$C$6:$C$155,"2027-05",Termine!$H$6:$H$155,"Durchgeführt")</x:f>
        <x:v>0</x:v>
      </x:c>
      <x:c r="G10" t="n">
        <x:f>COUNTIFS(Termine!$D$6:$D$155,$A10,Termine!$C$6:$C$155,"2027-06",Termine!$H$6:$H$155,"Geplant")+COUNTIFS(Termine!$D$6:$D$155,$A10,Termine!$C$6:$C$155,"2027-06",Termine!$H$6:$H$155,"Durchgeführt")</x:f>
        <x:v>0</x:v>
      </x:c>
      <x:c r="H10" t="n">
        <x:f>COUNTIFS(Termine!$D$6:$D$155,$A10,Termine!$C$6:$C$155,"2027-07",Termine!$H$6:$H$155,"Geplant")+COUNTIFS(Termine!$D$6:$D$155,$A10,Termine!$C$6:$C$155,"2027-07",Termine!$H$6:$H$155,"Durchgeführt")</x:f>
        <x:v>0</x:v>
      </x:c>
      <x:c r="I10" t="n">
        <x:f>COUNTIFS(Termine!$D$6:$D$155,$A10,Termine!$C$6:$C$155,"2027-08",Termine!$H$6:$H$155,"Geplant")+COUNTIFS(Termine!$D$6:$D$155,$A10,Termine!$C$6:$C$155,"2027-08",Termine!$H$6:$H$155,"Durchgeführt")</x:f>
        <x:v>0</x:v>
      </x:c>
      <x:c r="J10" t="n">
        <x:f>COUNTIFS(Termine!$D$6:$D$155,$A10,Termine!$C$6:$C$155,"2027-09",Termine!$H$6:$H$155,"Geplant")+COUNTIFS(Termine!$D$6:$D$155,$A10,Termine!$C$6:$C$155,"2027-09",Termine!$H$6:$H$155,"Durchgeführt")</x:f>
        <x:v>0</x:v>
      </x:c>
      <x:c r="K10" t="n">
        <x:f>COUNTIFS(Termine!$D$6:$D$155,$A10,Termine!$C$6:$C$155,"2027-10",Termine!$H$6:$H$155,"Geplant")+COUNTIFS(Termine!$D$6:$D$155,$A10,Termine!$C$6:$C$155,"2027-10",Termine!$H$6:$H$155,"Durchgeführt")</x:f>
        <x:v>0</x:v>
      </x:c>
      <x:c r="L10" t="n">
        <x:f>COUNTIFS(Termine!$D$6:$D$155,$A10,Termine!$C$6:$C$155,"2027-11",Termine!$H$6:$H$155,"Geplant")+COUNTIFS(Termine!$D$6:$D$155,$A10,Termine!$C$6:$C$155,"2027-11",Termine!$H$6:$H$155,"Durchgeführt")</x:f>
        <x:v>0</x:v>
      </x:c>
      <x:c r="M10" t="n">
        <x:f>COUNTIFS(Termine!$D$6:$D$155,$A10,Termine!$C$6:$C$155,"2027-12",Termine!$H$6:$H$155,"Geplant")+COUNTIFS(Termine!$D$6:$D$155,$A10,Termine!$C$6:$C$155,"2027-12",Termine!$H$6:$H$155,"Durchgeführt")</x:f>
        <x:v>0</x:v>
      </x:c>
      <x:c r="N10" t="n">
        <x:f>SUM(B10:M10)</x:f>
        <x:v>0</x:v>
      </x:c>
      <x:c r="O10" t="n">
        <x:f>COUNTIFS(Termine!$D$6:$D$155,$A10,Termine!$H$6:$H$155,"Durchgeführt")</x:f>
        <x:v>0</x:v>
      </x:c>
    </x:row>
    <x:row r="11">
      <x:c r="A11" t="str">
        <x:v>Station 05</x:v>
      </x:c>
      <x:c r="B11" t="n">
        <x:f>COUNTIFS(Termine!$D$6:$D$155,$A11,Termine!$C$6:$C$155,"2027-01",Termine!$H$6:$H$155,"Geplant")+COUNTIFS(Termine!$D$6:$D$155,$A11,Termine!$C$6:$C$155,"2027-01",Termine!$H$6:$H$155,"Durchgeführt")</x:f>
        <x:v>0</x:v>
      </x:c>
      <x:c r="C11" t="n">
        <x:f>COUNTIFS(Termine!$D$6:$D$155,$A11,Termine!$C$6:$C$155,"2027-02",Termine!$H$6:$H$155,"Geplant")+COUNTIFS(Termine!$D$6:$D$155,$A11,Termine!$C$6:$C$155,"2027-02",Termine!$H$6:$H$155,"Durchgeführt")</x:f>
        <x:v>0</x:v>
      </x:c>
      <x:c r="D11" t="n">
        <x:f>COUNTIFS(Termine!$D$6:$D$155,$A11,Termine!$C$6:$C$155,"2027-03",Termine!$H$6:$H$155,"Geplant")+COUNTIFS(Termine!$D$6:$D$155,$A11,Termine!$C$6:$C$155,"2027-03",Termine!$H$6:$H$155,"Durchgeführt")</x:f>
        <x:v>0</x:v>
      </x:c>
      <x:c r="E11" t="n">
        <x:f>COUNTIFS(Termine!$D$6:$D$155,$A11,Termine!$C$6:$C$155,"2027-04",Termine!$H$6:$H$155,"Geplant")+COUNTIFS(Termine!$D$6:$D$155,$A11,Termine!$C$6:$C$155,"2027-04",Termine!$H$6:$H$155,"Durchgeführt")</x:f>
        <x:v>0</x:v>
      </x:c>
      <x:c r="F11" t="n">
        <x:f>COUNTIFS(Termine!$D$6:$D$155,$A11,Termine!$C$6:$C$155,"2027-05",Termine!$H$6:$H$155,"Geplant")+COUNTIFS(Termine!$D$6:$D$155,$A11,Termine!$C$6:$C$155,"2027-05",Termine!$H$6:$H$155,"Durchgeführt")</x:f>
        <x:v>0</x:v>
      </x:c>
      <x:c r="G11" t="n">
        <x:f>COUNTIFS(Termine!$D$6:$D$155,$A11,Termine!$C$6:$C$155,"2027-06",Termine!$H$6:$H$155,"Geplant")+COUNTIFS(Termine!$D$6:$D$155,$A11,Termine!$C$6:$C$155,"2027-06",Termine!$H$6:$H$155,"Durchgeführt")</x:f>
        <x:v>0</x:v>
      </x:c>
      <x:c r="H11" t="n">
        <x:f>COUNTIFS(Termine!$D$6:$D$155,$A11,Termine!$C$6:$C$155,"2027-07",Termine!$H$6:$H$155,"Geplant")+COUNTIFS(Termine!$D$6:$D$155,$A11,Termine!$C$6:$C$155,"2027-07",Termine!$H$6:$H$155,"Durchgeführt")</x:f>
        <x:v>0</x:v>
      </x:c>
      <x:c r="I11" t="n">
        <x:f>COUNTIFS(Termine!$D$6:$D$155,$A11,Termine!$C$6:$C$155,"2027-08",Termine!$H$6:$H$155,"Geplant")+COUNTIFS(Termine!$D$6:$D$155,$A11,Termine!$C$6:$C$155,"2027-08",Termine!$H$6:$H$155,"Durchgeführt")</x:f>
        <x:v>0</x:v>
      </x:c>
      <x:c r="J11" t="n">
        <x:f>COUNTIFS(Termine!$D$6:$D$155,$A11,Termine!$C$6:$C$155,"2027-09",Termine!$H$6:$H$155,"Geplant")+COUNTIFS(Termine!$D$6:$D$155,$A11,Termine!$C$6:$C$155,"2027-09",Termine!$H$6:$H$155,"Durchgeführt")</x:f>
        <x:v>0</x:v>
      </x:c>
      <x:c r="K11" t="n">
        <x:f>COUNTIFS(Termine!$D$6:$D$155,$A11,Termine!$C$6:$C$155,"2027-10",Termine!$H$6:$H$155,"Geplant")+COUNTIFS(Termine!$D$6:$D$155,$A11,Termine!$C$6:$C$155,"2027-10",Termine!$H$6:$H$155,"Durchgeführt")</x:f>
        <x:v>0</x:v>
      </x:c>
      <x:c r="L11" t="n">
        <x:f>COUNTIFS(Termine!$D$6:$D$155,$A11,Termine!$C$6:$C$155,"2027-11",Termine!$H$6:$H$155,"Geplant")+COUNTIFS(Termine!$D$6:$D$155,$A11,Termine!$C$6:$C$155,"2027-11",Termine!$H$6:$H$155,"Durchgeführt")</x:f>
        <x:v>0</x:v>
      </x:c>
      <x:c r="M11" t="n">
        <x:f>COUNTIFS(Termine!$D$6:$D$155,$A11,Termine!$C$6:$C$155,"2027-12",Termine!$H$6:$H$155,"Geplant")+COUNTIFS(Termine!$D$6:$D$155,$A11,Termine!$C$6:$C$155,"2027-12",Termine!$H$6:$H$155,"Durchgeführt")</x:f>
        <x:v>0</x:v>
      </x:c>
      <x:c r="N11" t="n">
        <x:f>SUM(B11:M11)</x:f>
        <x:v>0</x:v>
      </x:c>
      <x:c r="O11" t="n">
        <x:f>COUNTIFS(Termine!$D$6:$D$155,$A11,Termine!$H$6:$H$155,"Durchgeführt")</x:f>
        <x:v>0</x:v>
      </x:c>
    </x:row>
    <x:row r="12">
      <x:c r="A12" t="str">
        <x:v>Station 06</x:v>
      </x:c>
      <x:c r="B12" t="n">
        <x:f>COUNTIFS(Termine!$D$6:$D$155,$A12,Termine!$C$6:$C$155,"2027-01",Termine!$H$6:$H$155,"Geplant")+COUNTIFS(Termine!$D$6:$D$155,$A12,Termine!$C$6:$C$155,"2027-01",Termine!$H$6:$H$155,"Durchgeführt")</x:f>
        <x:v>0</x:v>
      </x:c>
      <x:c r="C12" t="n">
        <x:f>COUNTIFS(Termine!$D$6:$D$155,$A12,Termine!$C$6:$C$155,"2027-02",Termine!$H$6:$H$155,"Geplant")+COUNTIFS(Termine!$D$6:$D$155,$A12,Termine!$C$6:$C$155,"2027-02",Termine!$H$6:$H$155,"Durchgeführt")</x:f>
        <x:v>0</x:v>
      </x:c>
      <x:c r="D12" t="n">
        <x:f>COUNTIFS(Termine!$D$6:$D$155,$A12,Termine!$C$6:$C$155,"2027-03",Termine!$H$6:$H$155,"Geplant")+COUNTIFS(Termine!$D$6:$D$155,$A12,Termine!$C$6:$C$155,"2027-03",Termine!$H$6:$H$155,"Durchgeführt")</x:f>
        <x:v>0</x:v>
      </x:c>
      <x:c r="E12" t="n">
        <x:f>COUNTIFS(Termine!$D$6:$D$155,$A12,Termine!$C$6:$C$155,"2027-04",Termine!$H$6:$H$155,"Geplant")+COUNTIFS(Termine!$D$6:$D$155,$A12,Termine!$C$6:$C$155,"2027-04",Termine!$H$6:$H$155,"Durchgeführt")</x:f>
        <x:v>0</x:v>
      </x:c>
      <x:c r="F12" t="n">
        <x:f>COUNTIFS(Termine!$D$6:$D$155,$A12,Termine!$C$6:$C$155,"2027-05",Termine!$H$6:$H$155,"Geplant")+COUNTIFS(Termine!$D$6:$D$155,$A12,Termine!$C$6:$C$155,"2027-05",Termine!$H$6:$H$155,"Durchgeführt")</x:f>
        <x:v>0</x:v>
      </x:c>
      <x:c r="G12" t="n">
        <x:f>COUNTIFS(Termine!$D$6:$D$155,$A12,Termine!$C$6:$C$155,"2027-06",Termine!$H$6:$H$155,"Geplant")+COUNTIFS(Termine!$D$6:$D$155,$A12,Termine!$C$6:$C$155,"2027-06",Termine!$H$6:$H$155,"Durchgeführt")</x:f>
        <x:v>0</x:v>
      </x:c>
      <x:c r="H12" t="n">
        <x:f>COUNTIFS(Termine!$D$6:$D$155,$A12,Termine!$C$6:$C$155,"2027-07",Termine!$H$6:$H$155,"Geplant")+COUNTIFS(Termine!$D$6:$D$155,$A12,Termine!$C$6:$C$155,"2027-07",Termine!$H$6:$H$155,"Durchgeführt")</x:f>
        <x:v>0</x:v>
      </x:c>
      <x:c r="I12" t="n">
        <x:f>COUNTIFS(Termine!$D$6:$D$155,$A12,Termine!$C$6:$C$155,"2027-08",Termine!$H$6:$H$155,"Geplant")+COUNTIFS(Termine!$D$6:$D$155,$A12,Termine!$C$6:$C$155,"2027-08",Termine!$H$6:$H$155,"Durchgeführt")</x:f>
        <x:v>0</x:v>
      </x:c>
      <x:c r="J12" t="n">
        <x:f>COUNTIFS(Termine!$D$6:$D$155,$A12,Termine!$C$6:$C$155,"2027-09",Termine!$H$6:$H$155,"Geplant")+COUNTIFS(Termine!$D$6:$D$155,$A12,Termine!$C$6:$C$155,"2027-09",Termine!$H$6:$H$155,"Durchgeführt")</x:f>
        <x:v>0</x:v>
      </x:c>
      <x:c r="K12" t="n">
        <x:f>COUNTIFS(Termine!$D$6:$D$155,$A12,Termine!$C$6:$C$155,"2027-10",Termine!$H$6:$H$155,"Geplant")+COUNTIFS(Termine!$D$6:$D$155,$A12,Termine!$C$6:$C$155,"2027-10",Termine!$H$6:$H$155,"Durchgeführt")</x:f>
        <x:v>0</x:v>
      </x:c>
      <x:c r="L12" t="n">
        <x:f>COUNTIFS(Termine!$D$6:$D$155,$A12,Termine!$C$6:$C$155,"2027-11",Termine!$H$6:$H$155,"Geplant")+COUNTIFS(Termine!$D$6:$D$155,$A12,Termine!$C$6:$C$155,"2027-11",Termine!$H$6:$H$155,"Durchgeführt")</x:f>
        <x:v>0</x:v>
      </x:c>
      <x:c r="M12" t="n">
        <x:f>COUNTIFS(Termine!$D$6:$D$155,$A12,Termine!$C$6:$C$155,"2027-12",Termine!$H$6:$H$155,"Geplant")+COUNTIFS(Termine!$D$6:$D$155,$A12,Termine!$C$6:$C$155,"2027-12",Termine!$H$6:$H$155,"Durchgeführt")</x:f>
        <x:v>0</x:v>
      </x:c>
      <x:c r="N12" t="n">
        <x:f>SUM(B12:M12)</x:f>
        <x:v>0</x:v>
      </x:c>
      <x:c r="O12" t="n">
        <x:f>COUNTIFS(Termine!$D$6:$D$155,$A12,Termine!$H$6:$H$155,"Durchgeführt")</x:f>
        <x:v>0</x:v>
      </x:c>
    </x:row>
    <x:row r="13">
      <x:c r="A13" t="str">
        <x:v>Station 07</x:v>
      </x:c>
      <x:c r="B13" t="n">
        <x:f>COUNTIFS(Termine!$D$6:$D$155,$A13,Termine!$C$6:$C$155,"2027-01",Termine!$H$6:$H$155,"Geplant")+COUNTIFS(Termine!$D$6:$D$155,$A13,Termine!$C$6:$C$155,"2027-01",Termine!$H$6:$H$155,"Durchgeführt")</x:f>
        <x:v>0</x:v>
      </x:c>
      <x:c r="C13" t="n">
        <x:f>COUNTIFS(Termine!$D$6:$D$155,$A13,Termine!$C$6:$C$155,"2027-02",Termine!$H$6:$H$155,"Geplant")+COUNTIFS(Termine!$D$6:$D$155,$A13,Termine!$C$6:$C$155,"2027-02",Termine!$H$6:$H$155,"Durchgeführt")</x:f>
        <x:v>0</x:v>
      </x:c>
      <x:c r="D13" t="n">
        <x:f>COUNTIFS(Termine!$D$6:$D$155,$A13,Termine!$C$6:$C$155,"2027-03",Termine!$H$6:$H$155,"Geplant")+COUNTIFS(Termine!$D$6:$D$155,$A13,Termine!$C$6:$C$155,"2027-03",Termine!$H$6:$H$155,"Durchgeführt")</x:f>
        <x:v>0</x:v>
      </x:c>
      <x:c r="E13" t="n">
        <x:f>COUNTIFS(Termine!$D$6:$D$155,$A13,Termine!$C$6:$C$155,"2027-04",Termine!$H$6:$H$155,"Geplant")+COUNTIFS(Termine!$D$6:$D$155,$A13,Termine!$C$6:$C$155,"2027-04",Termine!$H$6:$H$155,"Durchgeführt")</x:f>
        <x:v>0</x:v>
      </x:c>
      <x:c r="F13" t="n">
        <x:f>COUNTIFS(Termine!$D$6:$D$155,$A13,Termine!$C$6:$C$155,"2027-05",Termine!$H$6:$H$155,"Geplant")+COUNTIFS(Termine!$D$6:$D$155,$A13,Termine!$C$6:$C$155,"2027-05",Termine!$H$6:$H$155,"Durchgeführt")</x:f>
        <x:v>0</x:v>
      </x:c>
      <x:c r="G13" t="n">
        <x:f>COUNTIFS(Termine!$D$6:$D$155,$A13,Termine!$C$6:$C$155,"2027-06",Termine!$H$6:$H$155,"Geplant")+COUNTIFS(Termine!$D$6:$D$155,$A13,Termine!$C$6:$C$155,"2027-06",Termine!$H$6:$H$155,"Durchgeführt")</x:f>
        <x:v>0</x:v>
      </x:c>
      <x:c r="H13" t="n">
        <x:f>COUNTIFS(Termine!$D$6:$D$155,$A13,Termine!$C$6:$C$155,"2027-07",Termine!$H$6:$H$155,"Geplant")+COUNTIFS(Termine!$D$6:$D$155,$A13,Termine!$C$6:$C$155,"2027-07",Termine!$H$6:$H$155,"Durchgeführt")</x:f>
        <x:v>0</x:v>
      </x:c>
      <x:c r="I13" t="n">
        <x:f>COUNTIFS(Termine!$D$6:$D$155,$A13,Termine!$C$6:$C$155,"2027-08",Termine!$H$6:$H$155,"Geplant")+COUNTIFS(Termine!$D$6:$D$155,$A13,Termine!$C$6:$C$155,"2027-08",Termine!$H$6:$H$155,"Durchgeführt")</x:f>
        <x:v>0</x:v>
      </x:c>
      <x:c r="J13" t="n">
        <x:f>COUNTIFS(Termine!$D$6:$D$155,$A13,Termine!$C$6:$C$155,"2027-09",Termine!$H$6:$H$155,"Geplant")+COUNTIFS(Termine!$D$6:$D$155,$A13,Termine!$C$6:$C$155,"2027-09",Termine!$H$6:$H$155,"Durchgeführt")</x:f>
        <x:v>0</x:v>
      </x:c>
      <x:c r="K13" t="n">
        <x:f>COUNTIFS(Termine!$D$6:$D$155,$A13,Termine!$C$6:$C$155,"2027-10",Termine!$H$6:$H$155,"Geplant")+COUNTIFS(Termine!$D$6:$D$155,$A13,Termine!$C$6:$C$155,"2027-10",Termine!$H$6:$H$155,"Durchgeführt")</x:f>
        <x:v>0</x:v>
      </x:c>
      <x:c r="L13" t="n">
        <x:f>COUNTIFS(Termine!$D$6:$D$155,$A13,Termine!$C$6:$C$155,"2027-11",Termine!$H$6:$H$155,"Geplant")+COUNTIFS(Termine!$D$6:$D$155,$A13,Termine!$C$6:$C$155,"2027-11",Termine!$H$6:$H$155,"Durchgeführt")</x:f>
        <x:v>0</x:v>
      </x:c>
      <x:c r="M13" t="n">
        <x:f>COUNTIFS(Termine!$D$6:$D$155,$A13,Termine!$C$6:$C$155,"2027-12",Termine!$H$6:$H$155,"Geplant")+COUNTIFS(Termine!$D$6:$D$155,$A13,Termine!$C$6:$C$155,"2027-12",Termine!$H$6:$H$155,"Durchgeführt")</x:f>
        <x:v>0</x:v>
      </x:c>
      <x:c r="N13" t="n">
        <x:f>SUM(B13:M13)</x:f>
        <x:v>0</x:v>
      </x:c>
      <x:c r="O13" t="n">
        <x:f>COUNTIFS(Termine!$D$6:$D$155,$A13,Termine!$H$6:$H$155,"Durchgeführt")</x:f>
        <x:v>0</x:v>
      </x:c>
    </x:row>
    <x:row r="14">
      <x:c r="A14" t="str">
        <x:v>Station 08</x:v>
      </x:c>
      <x:c r="B14" t="n">
        <x:f>COUNTIFS(Termine!$D$6:$D$155,$A14,Termine!$C$6:$C$155,"2027-01",Termine!$H$6:$H$155,"Geplant")+COUNTIFS(Termine!$D$6:$D$155,$A14,Termine!$C$6:$C$155,"2027-01",Termine!$H$6:$H$155,"Durchgeführt")</x:f>
        <x:v>0</x:v>
      </x:c>
      <x:c r="C14" t="n">
        <x:f>COUNTIFS(Termine!$D$6:$D$155,$A14,Termine!$C$6:$C$155,"2027-02",Termine!$H$6:$H$155,"Geplant")+COUNTIFS(Termine!$D$6:$D$155,$A14,Termine!$C$6:$C$155,"2027-02",Termine!$H$6:$H$155,"Durchgeführt")</x:f>
        <x:v>0</x:v>
      </x:c>
      <x:c r="D14" t="n">
        <x:f>COUNTIFS(Termine!$D$6:$D$155,$A14,Termine!$C$6:$C$155,"2027-03",Termine!$H$6:$H$155,"Geplant")+COUNTIFS(Termine!$D$6:$D$155,$A14,Termine!$C$6:$C$155,"2027-03",Termine!$H$6:$H$155,"Durchgeführt")</x:f>
        <x:v>0</x:v>
      </x:c>
      <x:c r="E14" t="n">
        <x:f>COUNTIFS(Termine!$D$6:$D$155,$A14,Termine!$C$6:$C$155,"2027-04",Termine!$H$6:$H$155,"Geplant")+COUNTIFS(Termine!$D$6:$D$155,$A14,Termine!$C$6:$C$155,"2027-04",Termine!$H$6:$H$155,"Durchgeführt")</x:f>
        <x:v>0</x:v>
      </x:c>
      <x:c r="F14" t="n">
        <x:f>COUNTIFS(Termine!$D$6:$D$155,$A14,Termine!$C$6:$C$155,"2027-05",Termine!$H$6:$H$155,"Geplant")+COUNTIFS(Termine!$D$6:$D$155,$A14,Termine!$C$6:$C$155,"2027-05",Termine!$H$6:$H$155,"Durchgeführt")</x:f>
        <x:v>0</x:v>
      </x:c>
      <x:c r="G14" t="n">
        <x:f>COUNTIFS(Termine!$D$6:$D$155,$A14,Termine!$C$6:$C$155,"2027-06",Termine!$H$6:$H$155,"Geplant")+COUNTIFS(Termine!$D$6:$D$155,$A14,Termine!$C$6:$C$155,"2027-06",Termine!$H$6:$H$155,"Durchgeführt")</x:f>
        <x:v>0</x:v>
      </x:c>
      <x:c r="H14" t="n">
        <x:f>COUNTIFS(Termine!$D$6:$D$155,$A14,Termine!$C$6:$C$155,"2027-07",Termine!$H$6:$H$155,"Geplant")+COUNTIFS(Termine!$D$6:$D$155,$A14,Termine!$C$6:$C$155,"2027-07",Termine!$H$6:$H$155,"Durchgeführt")</x:f>
        <x:v>0</x:v>
      </x:c>
      <x:c r="I14" t="n">
        <x:f>COUNTIFS(Termine!$D$6:$D$155,$A14,Termine!$C$6:$C$155,"2027-08",Termine!$H$6:$H$155,"Geplant")+COUNTIFS(Termine!$D$6:$D$155,$A14,Termine!$C$6:$C$155,"2027-08",Termine!$H$6:$H$155,"Durchgeführt")</x:f>
        <x:v>0</x:v>
      </x:c>
      <x:c r="J14" t="n">
        <x:f>COUNTIFS(Termine!$D$6:$D$155,$A14,Termine!$C$6:$C$155,"2027-09",Termine!$H$6:$H$155,"Geplant")+COUNTIFS(Termine!$D$6:$D$155,$A14,Termine!$C$6:$C$155,"2027-09",Termine!$H$6:$H$155,"Durchgeführt")</x:f>
        <x:v>0</x:v>
      </x:c>
      <x:c r="K14" t="n">
        <x:f>COUNTIFS(Termine!$D$6:$D$155,$A14,Termine!$C$6:$C$155,"2027-10",Termine!$H$6:$H$155,"Geplant")+COUNTIFS(Termine!$D$6:$D$155,$A14,Termine!$C$6:$C$155,"2027-10",Termine!$H$6:$H$155,"Durchgeführt")</x:f>
        <x:v>0</x:v>
      </x:c>
      <x:c r="L14" t="n">
        <x:f>COUNTIFS(Termine!$D$6:$D$155,$A14,Termine!$C$6:$C$155,"2027-11",Termine!$H$6:$H$155,"Geplant")+COUNTIFS(Termine!$D$6:$D$155,$A14,Termine!$C$6:$C$155,"2027-11",Termine!$H$6:$H$155,"Durchgeführt")</x:f>
        <x:v>0</x:v>
      </x:c>
      <x:c r="M14" t="n">
        <x:f>COUNTIFS(Termine!$D$6:$D$155,$A14,Termine!$C$6:$C$155,"2027-12",Termine!$H$6:$H$155,"Geplant")+COUNTIFS(Termine!$D$6:$D$155,$A14,Termine!$C$6:$C$155,"2027-12",Termine!$H$6:$H$155,"Durchgeführt")</x:f>
        <x:v>0</x:v>
      </x:c>
      <x:c r="N14" t="n">
        <x:f>SUM(B14:M14)</x:f>
        <x:v>0</x:v>
      </x:c>
      <x:c r="O14" t="n">
        <x:f>COUNTIFS(Termine!$D$6:$D$155,$A14,Termine!$H$6:$H$155,"Durchgeführt")</x:f>
        <x:v>0</x:v>
      </x:c>
    </x:row>
    <x:row r="15">
      <x:c r="A15" t="str">
        <x:v>Station 09</x:v>
      </x:c>
      <x:c r="B15" t="n">
        <x:f>COUNTIFS(Termine!$D$6:$D$155,$A15,Termine!$C$6:$C$155,"2027-01",Termine!$H$6:$H$155,"Geplant")+COUNTIFS(Termine!$D$6:$D$155,$A15,Termine!$C$6:$C$155,"2027-01",Termine!$H$6:$H$155,"Durchgeführt")</x:f>
        <x:v>0</x:v>
      </x:c>
      <x:c r="C15" t="n">
        <x:f>COUNTIFS(Termine!$D$6:$D$155,$A15,Termine!$C$6:$C$155,"2027-02",Termine!$H$6:$H$155,"Geplant")+COUNTIFS(Termine!$D$6:$D$155,$A15,Termine!$C$6:$C$155,"2027-02",Termine!$H$6:$H$155,"Durchgeführt")</x:f>
        <x:v>0</x:v>
      </x:c>
      <x:c r="D15" t="n">
        <x:f>COUNTIFS(Termine!$D$6:$D$155,$A15,Termine!$C$6:$C$155,"2027-03",Termine!$H$6:$H$155,"Geplant")+COUNTIFS(Termine!$D$6:$D$155,$A15,Termine!$C$6:$C$155,"2027-03",Termine!$H$6:$H$155,"Durchgeführt")</x:f>
        <x:v>0</x:v>
      </x:c>
      <x:c r="E15" t="n">
        <x:f>COUNTIFS(Termine!$D$6:$D$155,$A15,Termine!$C$6:$C$155,"2027-04",Termine!$H$6:$H$155,"Geplant")+COUNTIFS(Termine!$D$6:$D$155,$A15,Termine!$C$6:$C$155,"2027-04",Termine!$H$6:$H$155,"Durchgeführt")</x:f>
        <x:v>0</x:v>
      </x:c>
      <x:c r="F15" t="n">
        <x:f>COUNTIFS(Termine!$D$6:$D$155,$A15,Termine!$C$6:$C$155,"2027-05",Termine!$H$6:$H$155,"Geplant")+COUNTIFS(Termine!$D$6:$D$155,$A15,Termine!$C$6:$C$155,"2027-05",Termine!$H$6:$H$155,"Durchgeführt")</x:f>
        <x:v>0</x:v>
      </x:c>
      <x:c r="G15" t="n">
        <x:f>COUNTIFS(Termine!$D$6:$D$155,$A15,Termine!$C$6:$C$155,"2027-06",Termine!$H$6:$H$155,"Geplant")+COUNTIFS(Termine!$D$6:$D$155,$A15,Termine!$C$6:$C$155,"2027-06",Termine!$H$6:$H$155,"Durchgeführt")</x:f>
        <x:v>0</x:v>
      </x:c>
      <x:c r="H15" t="n">
        <x:f>COUNTIFS(Termine!$D$6:$D$155,$A15,Termine!$C$6:$C$155,"2027-07",Termine!$H$6:$H$155,"Geplant")+COUNTIFS(Termine!$D$6:$D$155,$A15,Termine!$C$6:$C$155,"2027-07",Termine!$H$6:$H$155,"Durchgeführt")</x:f>
        <x:v>0</x:v>
      </x:c>
      <x:c r="I15" t="n">
        <x:f>COUNTIFS(Termine!$D$6:$D$155,$A15,Termine!$C$6:$C$155,"2027-08",Termine!$H$6:$H$155,"Geplant")+COUNTIFS(Termine!$D$6:$D$155,$A15,Termine!$C$6:$C$155,"2027-08",Termine!$H$6:$H$155,"Durchgeführt")</x:f>
        <x:v>0</x:v>
      </x:c>
      <x:c r="J15" t="n">
        <x:f>COUNTIFS(Termine!$D$6:$D$155,$A15,Termine!$C$6:$C$155,"2027-09",Termine!$H$6:$H$155,"Geplant")+COUNTIFS(Termine!$D$6:$D$155,$A15,Termine!$C$6:$C$155,"2027-09",Termine!$H$6:$H$155,"Durchgeführt")</x:f>
        <x:v>0</x:v>
      </x:c>
      <x:c r="K15" t="n">
        <x:f>COUNTIFS(Termine!$D$6:$D$155,$A15,Termine!$C$6:$C$155,"2027-10",Termine!$H$6:$H$155,"Geplant")+COUNTIFS(Termine!$D$6:$D$155,$A15,Termine!$C$6:$C$155,"2027-10",Termine!$H$6:$H$155,"Durchgeführt")</x:f>
        <x:v>0</x:v>
      </x:c>
      <x:c r="L15" t="n">
        <x:f>COUNTIFS(Termine!$D$6:$D$155,$A15,Termine!$C$6:$C$155,"2027-11",Termine!$H$6:$H$155,"Geplant")+COUNTIFS(Termine!$D$6:$D$155,$A15,Termine!$C$6:$C$155,"2027-11",Termine!$H$6:$H$155,"Durchgeführt")</x:f>
        <x:v>0</x:v>
      </x:c>
      <x:c r="M15" t="n">
        <x:f>COUNTIFS(Termine!$D$6:$D$155,$A15,Termine!$C$6:$C$155,"2027-12",Termine!$H$6:$H$155,"Geplant")+COUNTIFS(Termine!$D$6:$D$155,$A15,Termine!$C$6:$C$155,"2027-12",Termine!$H$6:$H$155,"Durchgeführt")</x:f>
        <x:v>0</x:v>
      </x:c>
      <x:c r="N15" t="n">
        <x:f>SUM(B15:M15)</x:f>
        <x:v>0</x:v>
      </x:c>
      <x:c r="O15" t="n">
        <x:f>COUNTIFS(Termine!$D$6:$D$155,$A15,Termine!$H$6:$H$155,"Durchgeführt")</x:f>
        <x:v>0</x:v>
      </x:c>
    </x:row>
    <x:row r="16">
      <x:c r="A16" t="str">
        <x:v>Station 10</x:v>
      </x:c>
      <x:c r="B16" t="n">
        <x:f>COUNTIFS(Termine!$D$6:$D$155,$A16,Termine!$C$6:$C$155,"2027-01",Termine!$H$6:$H$155,"Geplant")+COUNTIFS(Termine!$D$6:$D$155,$A16,Termine!$C$6:$C$155,"2027-01",Termine!$H$6:$H$155,"Durchgeführt")</x:f>
        <x:v>0</x:v>
      </x:c>
      <x:c r="C16" t="n">
        <x:f>COUNTIFS(Termine!$D$6:$D$155,$A16,Termine!$C$6:$C$155,"2027-02",Termine!$H$6:$H$155,"Geplant")+COUNTIFS(Termine!$D$6:$D$155,$A16,Termine!$C$6:$C$155,"2027-02",Termine!$H$6:$H$155,"Durchgeführt")</x:f>
        <x:v>0</x:v>
      </x:c>
      <x:c r="D16" t="n">
        <x:f>COUNTIFS(Termine!$D$6:$D$155,$A16,Termine!$C$6:$C$155,"2027-03",Termine!$H$6:$H$155,"Geplant")+COUNTIFS(Termine!$D$6:$D$155,$A16,Termine!$C$6:$C$155,"2027-03",Termine!$H$6:$H$155,"Durchgeführt")</x:f>
        <x:v>0</x:v>
      </x:c>
      <x:c r="E16" t="n">
        <x:f>COUNTIFS(Termine!$D$6:$D$155,$A16,Termine!$C$6:$C$155,"2027-04",Termine!$H$6:$H$155,"Geplant")+COUNTIFS(Termine!$D$6:$D$155,$A16,Termine!$C$6:$C$155,"2027-04",Termine!$H$6:$H$155,"Durchgeführt")</x:f>
        <x:v>0</x:v>
      </x:c>
      <x:c r="F16" t="n">
        <x:f>COUNTIFS(Termine!$D$6:$D$155,$A16,Termine!$C$6:$C$155,"2027-05",Termine!$H$6:$H$155,"Geplant")+COUNTIFS(Termine!$D$6:$D$155,$A16,Termine!$C$6:$C$155,"2027-05",Termine!$H$6:$H$155,"Durchgeführt")</x:f>
        <x:v>0</x:v>
      </x:c>
      <x:c r="G16" t="n">
        <x:f>COUNTIFS(Termine!$D$6:$D$155,$A16,Termine!$C$6:$C$155,"2027-06",Termine!$H$6:$H$155,"Geplant")+COUNTIFS(Termine!$D$6:$D$155,$A16,Termine!$C$6:$C$155,"2027-06",Termine!$H$6:$H$155,"Durchgeführt")</x:f>
        <x:v>0</x:v>
      </x:c>
      <x:c r="H16" t="n">
        <x:f>COUNTIFS(Termine!$D$6:$D$155,$A16,Termine!$C$6:$C$155,"2027-07",Termine!$H$6:$H$155,"Geplant")+COUNTIFS(Termine!$D$6:$D$155,$A16,Termine!$C$6:$C$155,"2027-07",Termine!$H$6:$H$155,"Durchgeführt")</x:f>
        <x:v>0</x:v>
      </x:c>
      <x:c r="I16" t="n">
        <x:f>COUNTIFS(Termine!$D$6:$D$155,$A16,Termine!$C$6:$C$155,"2027-08",Termine!$H$6:$H$155,"Geplant")+COUNTIFS(Termine!$D$6:$D$155,$A16,Termine!$C$6:$C$155,"2027-08",Termine!$H$6:$H$155,"Durchgeführt")</x:f>
        <x:v>0</x:v>
      </x:c>
      <x:c r="J16" t="n">
        <x:f>COUNTIFS(Termine!$D$6:$D$155,$A16,Termine!$C$6:$C$155,"2027-09",Termine!$H$6:$H$155,"Geplant")+COUNTIFS(Termine!$D$6:$D$155,$A16,Termine!$C$6:$C$155,"2027-09",Termine!$H$6:$H$155,"Durchgeführt")</x:f>
        <x:v>0</x:v>
      </x:c>
      <x:c r="K16" t="n">
        <x:f>COUNTIFS(Termine!$D$6:$D$155,$A16,Termine!$C$6:$C$155,"2027-10",Termine!$H$6:$H$155,"Geplant")+COUNTIFS(Termine!$D$6:$D$155,$A16,Termine!$C$6:$C$155,"2027-10",Termine!$H$6:$H$155,"Durchgeführt")</x:f>
        <x:v>0</x:v>
      </x:c>
      <x:c r="L16" t="n">
        <x:f>COUNTIFS(Termine!$D$6:$D$155,$A16,Termine!$C$6:$C$155,"2027-11",Termine!$H$6:$H$155,"Geplant")+COUNTIFS(Termine!$D$6:$D$155,$A16,Termine!$C$6:$C$155,"2027-11",Termine!$H$6:$H$155,"Durchgeführt")</x:f>
        <x:v>0</x:v>
      </x:c>
      <x:c r="M16" t="n">
        <x:f>COUNTIFS(Termine!$D$6:$D$155,$A16,Termine!$C$6:$C$155,"2027-12",Termine!$H$6:$H$155,"Geplant")+COUNTIFS(Termine!$D$6:$D$155,$A16,Termine!$C$6:$C$155,"2027-12",Termine!$H$6:$H$155,"Durchgeführt")</x:f>
        <x:v>0</x:v>
      </x:c>
      <x:c r="N16" t="n">
        <x:f>SUM(B16:M16)</x:f>
        <x:v>0</x:v>
      </x:c>
      <x:c r="O16" t="n">
        <x:f>COUNTIFS(Termine!$D$6:$D$155,$A16,Termine!$H$6:$H$155,"Durchgeführt")</x:f>
        <x:v>0</x:v>
      </x:c>
    </x:row>
    <x:row r="17">
      <x:c r="A17" s="60" t="str">
        <x:v>GESAMT</x:v>
      </x:c>
      <x:c r="B17" s="60" t="n">
        <x:f>SUM(B6:B16)</x:f>
        <x:v>0</x:v>
      </x:c>
      <x:c r="C17" s="60" t="n">
        <x:f>SUM(C6:C16)</x:f>
        <x:v>0</x:v>
      </x:c>
      <x:c r="D17" s="60" t="n">
        <x:f>SUM(D6:D16)</x:f>
        <x:v>0</x:v>
      </x:c>
      <x:c r="E17" s="60" t="n">
        <x:f>SUM(E6:E16)</x:f>
        <x:v>0</x:v>
      </x:c>
      <x:c r="F17" s="60" t="n">
        <x:f>SUM(F6:F16)</x:f>
        <x:v>0</x:v>
      </x:c>
      <x:c r="G17" s="60" t="n">
        <x:f>SUM(G6:G16)</x:f>
        <x:v>0</x:v>
      </x:c>
      <x:c r="H17" s="60" t="n">
        <x:f>SUM(H6:H16)</x:f>
        <x:v>0</x:v>
      </x:c>
      <x:c r="I17" s="60" t="n">
        <x:f>SUM(I6:I16)</x:f>
        <x:v>0</x:v>
      </x:c>
      <x:c r="J17" s="60" t="n">
        <x:f>SUM(J6:J16)</x:f>
        <x:v>0</x:v>
      </x:c>
      <x:c r="K17" s="60" t="n">
        <x:f>SUM(K6:K16)</x:f>
        <x:v>0</x:v>
      </x:c>
      <x:c r="L17" s="60" t="n">
        <x:f>SUM(L6:L16)</x:f>
        <x:v>0</x:v>
      </x:c>
      <x:c r="M17" s="60" t="n">
        <x:f>SUM(M6:M16)</x:f>
        <x:v>0</x:v>
      </x:c>
      <x:c r="N17" s="60" t="n">
        <x:f>SUM(N6:N16)</x:f>
        <x:v>0</x:v>
      </x:c>
      <x:c r="O17" s="60" t="n">
        <x:f>SUM(O6:O16)</x:f>
        <x:v>0</x:v>
      </x:c>
    </x:row>
  </x:sheetData>
  <x:mergeCells>
    <x:mergeCell ref="A1:O2"/>
    <x:mergeCell ref="A3:O3"/>
  </x:mergeCells>
  <x:conditionalFormatting sqref="B6:M16">
    <x:cfRule type="colorScale" priority="1">
      <x:colorScale>
        <x:cfvo type="min"/>
        <x:cfvo type="percentile" val="50"/>
        <x:cfvo type="max"/>
        <x:color rgb="FFF8FBFA"/>
        <x:color rgb="FFCFE6DF"/>
        <x:color rgb="FF46958B"/>
      </x:colorScale>
    </x:cfRule>
  </x:conditionalFormatting>
  <x:pageMargins left="0.7" right="0.7" top="0.75" bottom="0.75" header="0.3" footer="0.3"/>
</x:worksheet>
</file>